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PP1 Industry Performance and Regulation\Safety priority program 2019\2019 Priority Program\2019 External prioirty program\Deliverables\6 November final deliverables\"/>
    </mc:Choice>
  </mc:AlternateContent>
  <bookViews>
    <workbookView xWindow="0" yWindow="0" windowWidth="15150" windowHeight="6000"/>
  </bookViews>
  <sheets>
    <sheet name="Introduction" sheetId="2" r:id="rId1"/>
    <sheet name="1. Summary" sheetId="3" r:id="rId2"/>
    <sheet name="2. Self Assessment Tool" sheetId="6" r:id="rId3"/>
    <sheet name="3. Action Plan" sheetId="4" r:id="rId4"/>
    <sheet name="Mapping" sheetId="5" state="hidden" r:id="rId5"/>
    <sheet name="Actions Mapping" sheetId="9" state="hidden" r:id="rId6"/>
    <sheet name="List" sheetId="7" state="hidden" r:id="rId7"/>
  </sheets>
  <definedNames>
    <definedName name="_xlnm.Print_Area" localSheetId="0">Introduction!#REF!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3" l="1"/>
  <c r="E22" i="3"/>
  <c r="E21" i="3"/>
  <c r="E18" i="3"/>
  <c r="G12" i="4"/>
  <c r="G19" i="4"/>
  <c r="G20" i="4"/>
  <c r="G21" i="4"/>
  <c r="G22" i="4"/>
  <c r="G23" i="4"/>
  <c r="G24" i="4"/>
  <c r="G25" i="4"/>
  <c r="G26" i="4"/>
  <c r="G27" i="4"/>
  <c r="D8" i="4" l="1"/>
  <c r="D9" i="4"/>
  <c r="D10" i="4"/>
  <c r="D11" i="4"/>
  <c r="D12" i="4"/>
  <c r="D13" i="4"/>
  <c r="D14" i="4"/>
  <c r="D15" i="4"/>
  <c r="D16" i="4"/>
  <c r="D17" i="4"/>
  <c r="D18" i="4"/>
  <c r="D19" i="4"/>
  <c r="D20" i="4"/>
  <c r="D21" i="4"/>
  <c r="D22" i="4"/>
  <c r="D23" i="4"/>
  <c r="D24" i="4"/>
  <c r="D25" i="4"/>
  <c r="D26" i="4"/>
  <c r="D27" i="4"/>
  <c r="D28" i="4"/>
  <c r="D29" i="4"/>
  <c r="D30" i="4"/>
  <c r="E9" i="6"/>
  <c r="B30" i="6" l="1"/>
  <c r="B27" i="6"/>
  <c r="B24" i="6"/>
  <c r="B21" i="6"/>
  <c r="B18" i="6"/>
  <c r="B15" i="6"/>
  <c r="B12" i="6"/>
  <c r="B9" i="6"/>
  <c r="B28" i="4"/>
  <c r="B25" i="4"/>
  <c r="B22" i="4"/>
  <c r="B19" i="4"/>
  <c r="B16" i="4"/>
  <c r="B13" i="4"/>
  <c r="B10" i="4"/>
  <c r="B7" i="4"/>
  <c r="D7" i="4" l="1"/>
  <c r="C8" i="4"/>
  <c r="C9" i="4"/>
  <c r="C10" i="4"/>
  <c r="C11" i="4"/>
  <c r="C12" i="4"/>
  <c r="C13" i="4"/>
  <c r="C14" i="4"/>
  <c r="C15" i="4"/>
  <c r="C16" i="4"/>
  <c r="C17" i="4"/>
  <c r="C18" i="4"/>
  <c r="C19" i="4"/>
  <c r="C20" i="4"/>
  <c r="C21" i="4"/>
  <c r="C22" i="4"/>
  <c r="C23" i="4"/>
  <c r="C24" i="4"/>
  <c r="C25" i="4"/>
  <c r="C26" i="4"/>
  <c r="C27" i="4"/>
  <c r="C28" i="4"/>
  <c r="C29" i="4"/>
  <c r="C30" i="4"/>
  <c r="C7" i="4"/>
  <c r="D2" i="9"/>
  <c r="D3" i="9"/>
  <c r="D4" i="9"/>
  <c r="D5" i="9"/>
  <c r="E15" i="6"/>
  <c r="F15" i="6"/>
  <c r="G15" i="6"/>
  <c r="E16" i="6"/>
  <c r="F16" i="6"/>
  <c r="G16" i="6"/>
  <c r="E17" i="6"/>
  <c r="F17" i="6"/>
  <c r="G17" i="6"/>
  <c r="E18" i="6"/>
  <c r="F18" i="6"/>
  <c r="G18" i="6"/>
  <c r="E19" i="6"/>
  <c r="F19" i="6"/>
  <c r="G19" i="6"/>
  <c r="E20" i="6"/>
  <c r="F20" i="6"/>
  <c r="G20" i="6"/>
  <c r="E21" i="6"/>
  <c r="F21" i="6"/>
  <c r="G21" i="6"/>
  <c r="E22" i="6"/>
  <c r="F22" i="6"/>
  <c r="G22" i="6"/>
  <c r="E23" i="6"/>
  <c r="F23" i="6"/>
  <c r="G23" i="6"/>
  <c r="E24" i="6"/>
  <c r="F24" i="6"/>
  <c r="G24" i="6"/>
  <c r="E25" i="6"/>
  <c r="F25" i="6"/>
  <c r="G25" i="6"/>
  <c r="E26" i="6"/>
  <c r="F26" i="6"/>
  <c r="G26" i="6"/>
  <c r="E27" i="6"/>
  <c r="F27" i="6"/>
  <c r="G27" i="6"/>
  <c r="E28" i="6"/>
  <c r="F28" i="6"/>
  <c r="G28" i="6"/>
  <c r="E29" i="6"/>
  <c r="F29" i="6"/>
  <c r="G29" i="6"/>
  <c r="E30" i="6"/>
  <c r="F30" i="6"/>
  <c r="G30" i="6"/>
  <c r="E31" i="6"/>
  <c r="F31" i="6"/>
  <c r="G31" i="6"/>
  <c r="E32" i="6"/>
  <c r="F32" i="6"/>
  <c r="G32" i="6"/>
  <c r="G14" i="6"/>
  <c r="F14" i="6"/>
  <c r="E14" i="6"/>
  <c r="G13" i="6"/>
  <c r="F13" i="6"/>
  <c r="E13" i="6"/>
  <c r="G12" i="6"/>
  <c r="F12" i="6"/>
  <c r="E12" i="6"/>
  <c r="G11" i="6"/>
  <c r="F11" i="6"/>
  <c r="E11" i="6"/>
  <c r="G10" i="6"/>
  <c r="F10" i="6"/>
  <c r="E10" i="6"/>
  <c r="C10" i="6"/>
  <c r="C11" i="6"/>
  <c r="C12" i="6"/>
  <c r="C13" i="6"/>
  <c r="C14" i="6"/>
  <c r="C15" i="6"/>
  <c r="C16" i="6"/>
  <c r="C17" i="6"/>
  <c r="C18" i="6"/>
  <c r="C19" i="6"/>
  <c r="C20" i="6"/>
  <c r="C21" i="6"/>
  <c r="C22" i="6"/>
  <c r="C23" i="6"/>
  <c r="C24" i="6"/>
  <c r="C25" i="6"/>
  <c r="C26" i="6"/>
  <c r="C27" i="6"/>
  <c r="C28" i="6"/>
  <c r="C29" i="6"/>
  <c r="C30" i="6"/>
  <c r="C31" i="6"/>
  <c r="C32" i="6"/>
  <c r="C9" i="6"/>
  <c r="G9" i="6"/>
  <c r="F9" i="6"/>
  <c r="D10" i="6"/>
  <c r="D11" i="6"/>
  <c r="D12" i="6"/>
  <c r="D13" i="6"/>
  <c r="D14" i="6"/>
  <c r="D15" i="6"/>
  <c r="D16" i="6"/>
  <c r="D17" i="6"/>
  <c r="D18" i="6"/>
  <c r="D19" i="6"/>
  <c r="D20" i="6"/>
  <c r="D21" i="6"/>
  <c r="D22" i="6"/>
  <c r="D23" i="6"/>
  <c r="D24" i="6"/>
  <c r="D25" i="6"/>
  <c r="D26" i="6"/>
  <c r="D27" i="6"/>
  <c r="D28" i="6"/>
  <c r="D29" i="6"/>
  <c r="D30" i="6"/>
  <c r="D31" i="6"/>
  <c r="D32" i="6"/>
  <c r="D9" i="6"/>
  <c r="D8" i="9" l="1"/>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6" i="9"/>
  <c r="D7" i="9"/>
  <c r="A7" i="9" s="1"/>
  <c r="A13" i="9"/>
  <c r="A14" i="9"/>
  <c r="A17" i="9"/>
  <c r="A26" i="9"/>
  <c r="A38" i="9"/>
  <c r="A62" i="9"/>
  <c r="A4" i="9"/>
  <c r="A3" i="9"/>
  <c r="A2" i="9"/>
  <c r="A55" i="9" l="1"/>
  <c r="A39" i="9"/>
  <c r="A19" i="9"/>
  <c r="A67" i="9"/>
  <c r="A51" i="9"/>
  <c r="A43" i="9"/>
  <c r="A31" i="9"/>
  <c r="A15" i="9"/>
  <c r="A63" i="9"/>
  <c r="A27" i="9"/>
  <c r="A6" i="9"/>
  <c r="A70" i="9"/>
  <c r="A66" i="9"/>
  <c r="A58" i="9"/>
  <c r="A54" i="9"/>
  <c r="A46" i="9"/>
  <c r="A42" i="9"/>
  <c r="A34" i="9"/>
  <c r="A30" i="9"/>
  <c r="A22" i="9"/>
  <c r="A18" i="9"/>
  <c r="A10" i="9"/>
  <c r="A73" i="9"/>
  <c r="A69" i="9"/>
  <c r="A61" i="9"/>
  <c r="A57" i="9"/>
  <c r="A49" i="9"/>
  <c r="A45" i="9"/>
  <c r="A37" i="9"/>
  <c r="A33" i="9"/>
  <c r="A25" i="9"/>
  <c r="A21" i="9"/>
  <c r="A72" i="9"/>
  <c r="A64" i="9"/>
  <c r="A60" i="9"/>
  <c r="A52" i="9"/>
  <c r="A48" i="9"/>
  <c r="A40" i="9"/>
  <c r="A36" i="9"/>
  <c r="A28" i="9"/>
  <c r="A24" i="9"/>
  <c r="A16" i="9"/>
  <c r="A12" i="9"/>
  <c r="A50" i="9"/>
  <c r="A9" i="9"/>
  <c r="A71" i="9"/>
  <c r="A47" i="9"/>
  <c r="A35" i="9"/>
  <c r="A11" i="9"/>
  <c r="A5" i="9"/>
  <c r="A59" i="9"/>
  <c r="A23" i="9"/>
  <c r="A65" i="9"/>
  <c r="A53" i="9"/>
  <c r="A41" i="9"/>
  <c r="A29" i="9"/>
  <c r="A68" i="9"/>
  <c r="A56" i="9"/>
  <c r="A44" i="9"/>
  <c r="A32" i="9"/>
  <c r="A20" i="9"/>
  <c r="A8" i="9"/>
  <c r="I9" i="6"/>
  <c r="I10" i="6" l="1"/>
  <c r="I11" i="6"/>
  <c r="I12" i="6"/>
  <c r="I13" i="6"/>
  <c r="I14" i="6"/>
  <c r="I15" i="6"/>
  <c r="I16" i="6"/>
  <c r="I17" i="6"/>
  <c r="I18" i="6"/>
  <c r="I19" i="6"/>
  <c r="I20" i="6"/>
  <c r="I21" i="6"/>
  <c r="I22" i="6"/>
  <c r="I23" i="6"/>
  <c r="I24" i="6"/>
  <c r="I25" i="6"/>
  <c r="I26" i="6"/>
  <c r="I27" i="6"/>
  <c r="I28" i="6"/>
  <c r="I29" i="6"/>
  <c r="I30" i="6"/>
  <c r="I31" i="6"/>
  <c r="I32" i="6"/>
  <c r="E30" i="4" l="1"/>
  <c r="G30" i="4" s="1"/>
  <c r="E8" i="4"/>
  <c r="G8" i="4" s="1"/>
  <c r="E9" i="4"/>
  <c r="G9" i="4" s="1"/>
  <c r="E10" i="4"/>
  <c r="G10" i="4" s="1"/>
  <c r="E11" i="4"/>
  <c r="G11" i="4" s="1"/>
  <c r="E12" i="4"/>
  <c r="E13" i="4"/>
  <c r="G13" i="4" s="1"/>
  <c r="E14" i="4"/>
  <c r="G14" i="4" s="1"/>
  <c r="E15" i="4"/>
  <c r="G15" i="4" s="1"/>
  <c r="E16" i="4"/>
  <c r="G16" i="4" s="1"/>
  <c r="E17" i="4"/>
  <c r="G17" i="4" s="1"/>
  <c r="E18" i="4"/>
  <c r="G18" i="4" s="1"/>
  <c r="E19" i="4"/>
  <c r="E20" i="4"/>
  <c r="E21" i="4"/>
  <c r="E22" i="4"/>
  <c r="E23" i="4"/>
  <c r="E24" i="4"/>
  <c r="E25" i="4"/>
  <c r="E26" i="4"/>
  <c r="E27" i="4"/>
  <c r="E28" i="4"/>
  <c r="G28" i="4" s="1"/>
  <c r="E29" i="4"/>
  <c r="G29" i="4" s="1"/>
  <c r="E7" i="4"/>
  <c r="G7" i="4" s="1"/>
  <c r="J30" i="6" l="1"/>
  <c r="K30" i="6" s="1"/>
  <c r="L30" i="6" s="1"/>
  <c r="J27" i="6"/>
  <c r="K27" i="6" s="1"/>
  <c r="L27" i="6" s="1"/>
  <c r="J24" i="6"/>
  <c r="K24" i="6" s="1"/>
  <c r="L24" i="6" s="1"/>
  <c r="J21" i="6"/>
  <c r="K21" i="6" s="1"/>
  <c r="L21" i="6" s="1"/>
  <c r="J18" i="6"/>
  <c r="K18" i="6" s="1"/>
  <c r="L18" i="6" s="1"/>
  <c r="J15" i="6"/>
  <c r="K15" i="6" s="1"/>
  <c r="L15" i="6" s="1"/>
  <c r="J12" i="6"/>
  <c r="K12" i="6" s="1"/>
  <c r="L12" i="6" s="1"/>
  <c r="J9" i="6"/>
  <c r="K9" i="6" s="1"/>
  <c r="L9" i="6" s="1"/>
  <c r="F13" i="4" l="1"/>
  <c r="J9" i="7"/>
  <c r="K9" i="7" s="1"/>
  <c r="E19" i="3" s="1"/>
  <c r="F25" i="4"/>
  <c r="J5" i="7"/>
  <c r="K5" i="7" s="1"/>
  <c r="F16" i="4"/>
  <c r="J8" i="7"/>
  <c r="K8" i="7" s="1"/>
  <c r="E20" i="3" s="1"/>
  <c r="F28" i="4"/>
  <c r="J4" i="7"/>
  <c r="K4" i="7" s="1"/>
  <c r="E24" i="3" s="1"/>
  <c r="F7" i="4"/>
  <c r="J11" i="7"/>
  <c r="K11" i="7" s="1"/>
  <c r="E17" i="3" s="1"/>
  <c r="F10" i="4"/>
  <c r="J10" i="7"/>
  <c r="K10" i="7" s="1"/>
  <c r="F19" i="4"/>
  <c r="J7" i="7"/>
  <c r="K7" i="7" s="1"/>
  <c r="F22" i="4"/>
  <c r="J6" i="7"/>
  <c r="J12" i="7" l="1"/>
  <c r="K12" i="7" s="1"/>
  <c r="K6" i="7"/>
  <c r="E25" i="3" l="1"/>
  <c r="J10" i="3"/>
</calcChain>
</file>

<file path=xl/sharedStrings.xml><?xml version="1.0" encoding="utf-8"?>
<sst xmlns="http://schemas.openxmlformats.org/spreadsheetml/2006/main" count="476" uniqueCount="288">
  <si>
    <t>Leading</t>
  </si>
  <si>
    <t>Consolidate and implement reward and recognition program to encourage positive H&amp;S contributions.</t>
  </si>
  <si>
    <t xml:space="preserve">Establish peer to peer leadership coaching to further develop leadership skills and capability, ensuring the process is ongoing and effective. </t>
  </si>
  <si>
    <t xml:space="preserve">Utilise reward and recognition to build a positive H&amp;S culture, inspiring trust through two-way communication. </t>
  </si>
  <si>
    <t xml:space="preserve">Continue to lead by example internally, and also by collaborating with peer organisations and delivery partners to drive the industry forward. </t>
  </si>
  <si>
    <t>Design and implement processes to communicate relevant H&amp;S information to the Board and Executive (e.g. through regular reports in existing forums). Consider oversight and assurance requirements.</t>
  </si>
  <si>
    <t xml:space="preserve">Ensure Board and leadership understand the risks associated with the operations of the organisation, and are engaged in the development and communication of H&amp;S strategic direction, including H&amp;S goals. </t>
  </si>
  <si>
    <t>Continue to revise accountabilities and responsibilities, considering the impact of changes such as restructures and clearly communicating on a regular basis across the organisation.</t>
  </si>
  <si>
    <t>Identify key H&amp;S inputs and develop and disseminate information across the organisation in mediums such as reports and meetings.</t>
  </si>
  <si>
    <t>Actively report relevant information with delivery partners and external bodies.</t>
  </si>
  <si>
    <t>Engage in open and transparent two-way dialogue with delivery partners and external bodies.</t>
  </si>
  <si>
    <t>Regularly hold facilitated forums or meetings with delivery partners and external stakeholders to identify both internal and external opportunities for improvement, promoting honest and authentic conversations.</t>
  </si>
  <si>
    <t>Review the assurance framework to ensure that activities are undertaken across the entire organisation.</t>
  </si>
  <si>
    <t xml:space="preserve">Engage ongoing and consistently with the workforce to update systems and processes, considering changes in operations and risk profiles, leveraging technology where appropriate. </t>
  </si>
  <si>
    <t xml:space="preserve">Continually evaluate the structure of H&amp;S in the organisation by monitoring the effectiveness of risk management and two-way communication. </t>
  </si>
  <si>
    <t>Encourage workforce to actively challenge systems and processes in place that manage H&amp;S to promote continuous improvement and ensure these are fit for purpose.</t>
  </si>
  <si>
    <t>Continue to ensure assurance frameworks address governance and structure, scope, processes, resourcing, and have a strong focus on ongoing continuous improvement  across the organisation and delivery partners.</t>
  </si>
  <si>
    <t>Evaluate the procurement process for delivery partners to ensure that appropriate H&amp;S indicators/incentives are considered in decision making.</t>
  </si>
  <si>
    <t>Actively and consistently engage with delivery partners and other stakeholders on H&amp;S matters.</t>
  </si>
  <si>
    <t>Review H&amp;S risks and processes in consultation with delivery partners across the organisation to build alignment.</t>
  </si>
  <si>
    <t>Ensure procurement standards align to the delivery partners ability to manage H&amp;S to the same standard or better than the organisation.</t>
  </si>
  <si>
    <t>Embed delivery partners into key internal forums and other mediums related to H&amp;S to involve them on all relevant H&amp;S matters, and proactively engage with other stakeholders to gain insight and inputs.</t>
  </si>
  <si>
    <t>Integrate H&amp;S risks and processes of delivery partners with those of the organisation.</t>
  </si>
  <si>
    <t xml:space="preserve">Continue to define and implement shared improvement opportunities through collaboration. </t>
  </si>
  <si>
    <t>Develop initiatives that are relevant to the organisation and support the promotion of a positive H&amp;S culture, ensuring that this has adequate Board and leadership sponsorship.</t>
  </si>
  <si>
    <t>Review the H&amp;S competency framework to ensure there is a focus on continuous improvement.</t>
  </si>
  <si>
    <t>Review the H&amp;S strategic direction with input from the workforce (including delivery partners) ensuring that it aligns and is integrated with the organisations strategic objectives.</t>
  </si>
  <si>
    <t>Embed and integrate the H&amp;S competency framework into the organisation, and the worker lifecycle.</t>
  </si>
  <si>
    <t>Continue to improve by revising the organisation H&amp;S strategic direction, considering the strategies, visions, and values employed by peer organisations and other industries ensuring it remains relevant and innovative.</t>
  </si>
  <si>
    <t>Continue to revise H&amp;S competency ensuring that they remain relevant to the operating context, and that new members of the workforce are appropriately onboarded and H&amp;S expectations are clearly set.</t>
  </si>
  <si>
    <t>Develop protocols to access, validate, secure, and transmit H&amp;S data internally, with delivery partners, and the industry.</t>
  </si>
  <si>
    <t>In consultation and collaboration with the workforce and delivery partners, develop an effective process to identify and review risks, including new and emerging risks to the organisation (e.g. increased focus on psychosocial risk and introduction of new technologies).</t>
  </si>
  <si>
    <t>In consultation and collaboration with the workforce and delivery partners, develop and implement a H&amp;S control framework, ensuring that it enables effective monitoring of risks and controls.</t>
  </si>
  <si>
    <t xml:space="preserve">Design and develop the appropriate systems that enable appropriate incident reporting, and management across the organisation and with delivery partners. </t>
  </si>
  <si>
    <t>Implement effective technologies as a means of improving the quality and availability of H&amp;S risk information to the Board and executive.</t>
  </si>
  <si>
    <t>Integrate incident and reporting into wider organisation systems, ensuring that practical technology solution are the focus.</t>
  </si>
  <si>
    <t xml:space="preserve">Actively seek and Incorporate information from peer organisations and other  industry organisations into risk identification processes. </t>
  </si>
  <si>
    <t>Facilitate Open &amp; Honest Communication</t>
  </si>
  <si>
    <t>Ensure effective Systems &amp; Structures</t>
  </si>
  <si>
    <t>Strengthen Partnerships _x000B_&amp; Relationships</t>
  </si>
  <si>
    <t>Demonstrate Leadership Commitment</t>
  </si>
  <si>
    <t>Promote a Culture that Supports H&amp;S</t>
  </si>
  <si>
    <t>Drive Innovation &amp; Improvement</t>
  </si>
  <si>
    <t>Advance H&amp;S Risk Management</t>
  </si>
  <si>
    <t>Establish clear Governance &amp; Accountability</t>
  </si>
  <si>
    <t>Are there effective hazard and incident management processes in place?</t>
  </si>
  <si>
    <t>Question</t>
  </si>
  <si>
    <t>Principle</t>
  </si>
  <si>
    <t>Is there a clear process around the development and maintenance of policies and procedures?</t>
  </si>
  <si>
    <t>Progressing</t>
  </si>
  <si>
    <t>Rating</t>
  </si>
  <si>
    <t>PRINCIPLE</t>
  </si>
  <si>
    <t>DEMONSTRATE LEADERSHIP COMMITMENT</t>
  </si>
  <si>
    <t>QUESTION</t>
  </si>
  <si>
    <t>MINUMUM</t>
  </si>
  <si>
    <t>PROGRESSING</t>
  </si>
  <si>
    <t>LEADING</t>
  </si>
  <si>
    <t>SELF ASSESSMENT</t>
  </si>
  <si>
    <t>RESULTS</t>
  </si>
  <si>
    <t>ESTABLISH CLEAR GOVERNANCE AND ACCOUTNABILITY</t>
  </si>
  <si>
    <t>FACILITATE OPEN AND HONEST COMMUNICATION</t>
  </si>
  <si>
    <t>ENSURE EFFECTIVE SYSTEMS AND DESIGN</t>
  </si>
  <si>
    <t>STRENGTHEN PARTNERSHIPS AND RELATIONSHIPS</t>
  </si>
  <si>
    <t>PROMOTE A CULTURE THAT SUPPORTS H&amp;S</t>
  </si>
  <si>
    <t>DRIVE INNOVATION AND IMPROVEMENT</t>
  </si>
  <si>
    <t>ADVANCE H&amp;S RISK MANAGEMENT</t>
  </si>
  <si>
    <t>Rounded Average</t>
  </si>
  <si>
    <t>SELF ASSESSMENT AVERAGE</t>
  </si>
  <si>
    <t>LEVER AVERAGE</t>
  </si>
  <si>
    <t>ROUNDED AVERAGE</t>
  </si>
  <si>
    <t>Maturity</t>
  </si>
  <si>
    <t>Self Assessment Average</t>
  </si>
  <si>
    <t>Average</t>
  </si>
  <si>
    <t>Pending</t>
  </si>
  <si>
    <t>SELF ASSESSMENT RESULTS</t>
  </si>
  <si>
    <t>ACTION PLAN</t>
  </si>
  <si>
    <t>Leaders Capability</t>
  </si>
  <si>
    <t>Positive Reinforcement</t>
  </si>
  <si>
    <t>Governance by Design</t>
  </si>
  <si>
    <t>Informed Decision Making</t>
  </si>
  <si>
    <t>Clear Accountability</t>
  </si>
  <si>
    <t>Knowledge Flow</t>
  </si>
  <si>
    <t>Transparent H&amp;S</t>
  </si>
  <si>
    <t>External Reporting</t>
  </si>
  <si>
    <t>Supportive Structures</t>
  </si>
  <si>
    <t>Practical Systems</t>
  </si>
  <si>
    <t>Assurance</t>
  </si>
  <si>
    <t>H&amp;S in Procurement</t>
  </si>
  <si>
    <t>Stakeholder Engagement</t>
  </si>
  <si>
    <t>H&amp;S Operating Model</t>
  </si>
  <si>
    <t>H&amp;S Strategic Direction</t>
  </si>
  <si>
    <t>H&amp;S Promotion</t>
  </si>
  <si>
    <t>People Capability</t>
  </si>
  <si>
    <t>Digital IQ</t>
  </si>
  <si>
    <t>Process Innovation</t>
  </si>
  <si>
    <t>Data and information</t>
  </si>
  <si>
    <t>Risk Identification</t>
  </si>
  <si>
    <t>Control Effectiveness</t>
  </si>
  <si>
    <t>Incident Management</t>
  </si>
  <si>
    <t>ELEMENTS</t>
  </si>
  <si>
    <t>RESPONSIBLE PERSON</t>
  </si>
  <si>
    <t>Element</t>
  </si>
  <si>
    <t xml:space="preserve">The summary tab summarises the results of the assessment tool visually for the organisation, and provides an overview of the overarching assessment results in line with each of the eight principles as well as the overall assessment rating. </t>
  </si>
  <si>
    <t>OVERVIEW AND INSTRUCTIONS</t>
  </si>
  <si>
    <t>1. SUMMARY</t>
  </si>
  <si>
    <t>2. SELF ASSESSMENT TOOL</t>
  </si>
  <si>
    <t>3. ACTION PLAN</t>
  </si>
  <si>
    <t>4. GENERAL GUIDANCE</t>
  </si>
  <si>
    <t>Minimum</t>
  </si>
  <si>
    <t>PRINCIPLES</t>
  </si>
  <si>
    <t>MATURITY</t>
  </si>
  <si>
    <t>FINAL MATURITY RATING</t>
  </si>
  <si>
    <t>Rating Number</t>
  </si>
  <si>
    <t>Calulations for Dashboard</t>
  </si>
  <si>
    <t>Objective:</t>
  </si>
  <si>
    <t>Date of Assessment</t>
  </si>
  <si>
    <t>Assessment Completed by</t>
  </si>
  <si>
    <t>Reviewed Completed by</t>
  </si>
  <si>
    <t>OVERALL MATURITY</t>
  </si>
  <si>
    <t xml:space="preserve">Organisations may use this tool to assess their own performance, as a tool to work with delivery partners to assess their performance, or allow delivery partners the opportunity to provide assessment for the organisation. Each assessment will require the following: </t>
  </si>
  <si>
    <t>COMMENTS</t>
  </si>
  <si>
    <t>Driver</t>
  </si>
  <si>
    <t>Action to Advance</t>
  </si>
  <si>
    <t>CODE</t>
  </si>
  <si>
    <t>Leading by Example</t>
  </si>
  <si>
    <t>programs to improve leadership capability are inconsistently delivered across the entire organisation with some areas of the business demonstrating stronger leadership more than others.</t>
  </si>
  <si>
    <t>leaders across the organisation inconsistently; promote the H&amp;S vision and values of the organisation, set clear H&amp;S expectations, and challenge unsafe attitudes and behaviours.</t>
  </si>
  <si>
    <t>programs are consistently and frequently delivered across the entire organisation to build the capability of leaders, however some areas of the business demonstrate stronger leadership more than others.</t>
  </si>
  <si>
    <t xml:space="preserve">leaders promote the H&amp;S vision and values of the organisation, what they expect of others, and challenge unsafe attitudes and behaviours across the business. </t>
  </si>
  <si>
    <t>development programs and peer support frameworks are embedded and actively build the capability and consistency of leadership across the organisation.</t>
  </si>
  <si>
    <t>Has accountability for H&amp;S been clearly defined?</t>
  </si>
  <si>
    <t>Do leaders personify the H&amp;S behaviours they want to see in the workforce?</t>
  </si>
  <si>
    <t>Do leaders consistently recognise and reward helpful H&amp;S behaviours?</t>
  </si>
  <si>
    <t>Is there a clear governance structure in place that is representative of H&amp;S risks?</t>
  </si>
  <si>
    <t>Is relevant, robust and timely information relating to H&amp;S performance, H&amp;S risks, and outcomes of H&amp;S assurance activities regularly provided to all internal stakeholders (including the Board, ELT, leaders and employees)?</t>
  </si>
  <si>
    <t>Do leaders, including the Board/ELT, demonstrate authentic engagement with employees on H&amp;S issues (including participation in two-way interactions)?</t>
  </si>
  <si>
    <t>Are a mix of lead, lag and positive performance indicators used to measure H&amp;S performance and inform decision making?</t>
  </si>
  <si>
    <t>Is there a clearly defined organisational H&amp;S structure?</t>
  </si>
  <si>
    <t>Does the H&amp;S assurance framework address governance and structure, scope/coverage, processes, and resourcing?</t>
  </si>
  <si>
    <t>Is H&amp;S a central component of the procurement process for the selection of contractors?</t>
  </si>
  <si>
    <t>Is the management of contractor H&amp;S risks integrated into the organisation's H&amp;S systems?</t>
  </si>
  <si>
    <t>Is there an existing H&amp;S strategy that is appropriate for the organisation’s H&amp;S risk profile and maturity?</t>
  </si>
  <si>
    <t>Are H&amp;S competency requirements (both technical and soft skills) embedded into the employee lifecycle?</t>
  </si>
  <si>
    <t>Are employees’ aware of H&amp;S digital technology concepts such as data analytics, emerging technologies, and the organisation’s H&amp;S information management system?</t>
  </si>
  <si>
    <t xml:space="preserve">Is digital technology used to make decisions, manage H&amp;S critical and other risks, allocate resources and define strategic objectives? </t>
  </si>
  <si>
    <t>Are effective H&amp;S risk control systems in place?</t>
  </si>
  <si>
    <t>Do leaders consistently recognise and reward helpful H&amp;S behaviours, and are leaders consistently able to effectively challenge unhelpful H&amp;S attitudes and behaviours?</t>
  </si>
  <si>
    <t xml:space="preserve">•      </t>
  </si>
  <si>
    <t xml:space="preserve">To complete this tab please enter the date, assessor, and reviewer of the assessment.  </t>
  </si>
  <si>
    <t>Following the review of the Self Assessment results, opportunities for improvement may be established. The Action Plan provides a template to document the corrective or preventative action required to support continuous improvement, and should be used as follows:</t>
  </si>
  <si>
    <t xml:space="preserve">A governance framework exists however H&amp;S is not considered a key priority. </t>
  </si>
  <si>
    <t>the Board and leadership is not consistently provided with adequate H&amp;S risk management information, to inform their decision making.</t>
  </si>
  <si>
    <t xml:space="preserve">accountability has not been adequately defined and communicated, and is inconsistently demonstrated across the entire organisation. </t>
  </si>
  <si>
    <t>H&amp;S is a key consideration in the  governance framework.</t>
  </si>
  <si>
    <t>Operational challenges and H&amp;S implications are not always understood by the Board.</t>
  </si>
  <si>
    <t>H&amp;S governance is integrated into main corporate governance structures (i.e. risk, remuneration and audit committees), and the Board is of appropriate size and collectively have the skills, commitment and knowledge of the entity and the industry in which it operates, to enable it to discharge its duties effectively and to add value.</t>
  </si>
  <si>
    <t>H&amp;S is a key consideration for decision making, and the Board and leadership have a clear understanding of the organisations operations, and H&amp;S challenges and risks to do so effectively.</t>
  </si>
  <si>
    <t>H&amp;S information is difficult to access, is inconsistently communicated across the entire organisation, and does not always provide an accurate reflection of H&amp;S performance.</t>
  </si>
  <si>
    <t>H&amp;S indicators have been established however these are predominantly lag indicators, and do not consistently provide an accurate reflection of performance. Delivery partners are not considered a part of reporting.</t>
  </si>
  <si>
    <t>H&amp;S information is not actively shared with delivery partners and external bodies.</t>
  </si>
  <si>
    <t>H&amp;S information is readily available and communicated across the organisation through reports and other appropriate mechanisms. This information is not integrated into wider business reporting.</t>
  </si>
  <si>
    <t>H&amp;S indicators have been established and there is a mix of lead and lag indicators, however, delivery partners are considered separately.</t>
  </si>
  <si>
    <t>H&amp;S information is periodically shared with delivery partners, and externally through an annual or sustainability report.</t>
  </si>
  <si>
    <t>the organisation has defined H&amp;S indicators that provide an accurate representation of H&amp;S performance, including delivery partners, and outcomes are measured and clearly disclosed.</t>
  </si>
  <si>
    <t>the organisation reports; material, transparent and timely information and insights with delivery partners and other external stakeholders. They engage with stakeholders to gather feedback and contribute to the water industry H&amp;S body of knowledge.</t>
  </si>
  <si>
    <t>H&amp;S structures are defined, but do not effectively or practically support risk management, or promote two-way communication and collaboration.</t>
  </si>
  <si>
    <t>H&amp;S Systems and processes have been developed across the entire business, however, are not reviewed regularly (or as required) to ensure they are fit-for-purpose and have consider operational change.</t>
  </si>
  <si>
    <t>a H&amp;S assurance framework has been developed, and assurance activities are periodically undertaken in some areas of the organisation.</t>
  </si>
  <si>
    <t xml:space="preserve">The H&amp;S structure supports H&amp;S risk management, and two-way communication, however, remains independent of other structures in the organisation. </t>
  </si>
  <si>
    <t>a H&amp;S assurance framework has been developed, and assurance activities are periodically undertaken across the entire organisation with relevant information reported to the Board and leadership.</t>
  </si>
  <si>
    <t xml:space="preserve">H&amp;S structure is integrated into the organisations structure, efficiently and effectively improving risk management and two-way communication to drive continuous improvement. </t>
  </si>
  <si>
    <t>H&amp;S assurance framework is designed to capture all information appropriate to the organisations varying risk profiles. Assurance activities are a core part of business as usual, with information reported ongoing throughout the organisation, and the Board and ELT to enable appropriate oversight and informed decisions to be made.</t>
  </si>
  <si>
    <t>H&amp;S is considered in the procurement process and appropriate indicators are used to support this.</t>
  </si>
  <si>
    <t>the organisation consults and collaborates with delivery partners on H&amp;S matters that directly impact them, and consultation with external stakeholder consistently takes place.</t>
  </si>
  <si>
    <t>delivery partners H&amp;S risks and processes are integrated in the organisation.</t>
  </si>
  <si>
    <t>procurement decisions are primarily driven by delivery partners ability to manage H&amp;S to the same standard or better than the organisation, and appropriate indicators are used to support this.</t>
  </si>
  <si>
    <t>delivery partners are proactively engaged by the organisation as part of wider consultation and communication with the workforce on all H&amp;S matters, and the organisation fosters strong relationships with external stakeholder (e.g. H&amp;S regulator, community groups), proactively engaging and encouraging an open dialogue.</t>
  </si>
  <si>
    <t>delivery partners H&amp;S risks and processes are integrated in the organisation and there is no differentiation between delivery partner and employee.</t>
  </si>
  <si>
    <t>the Board and leadership recognise the importance of a positive H&amp;S culture, however, this is not promoted, and there is inconsistent understanding amongst the organisation of the H&amp;S goals and the value of reporting H&amp;S issues. Some H&amp;S initiatives exist, however, these are not adequately endorsed, inconsistently implemented, and not tailored to address operationally specific issues.</t>
  </si>
  <si>
    <t>multiple reward and recognition programs exist, however, these are implemented inconsistently across the organisation to reinforce positive H&amp;S contributions.</t>
  </si>
  <si>
    <t>a competency framework exists, however, H&amp;S competency are inadequately defined.</t>
  </si>
  <si>
    <t>the Board and leadership promote a positive H&amp;S culture, however, there is varied understanding amongst the organisation of how to support the H&amp;S goals and the value of reporting H&amp;S issues. Broad-spectrum initiatives are implemented that are not tailored to address operationally specific issues.</t>
  </si>
  <si>
    <t>leaders consistently reward and recognise positive H&amp;S contributions.</t>
  </si>
  <si>
    <t>H&amp;S competency framework has been defined for the organisation that focusses on continuous improvement.</t>
  </si>
  <si>
    <t>the Board and leadership set the right tone at the top and influence the culture across the organisation, ensuring that everyone understands and actively supports the H&amp;S goals of the organisation and the value in reporting H&amp;S issues. Effective initiatives are designed and implemented to appropriately support this communication and address the root cause of H&amp;S issues.</t>
  </si>
  <si>
    <t>leaders influence a positive H&amp;S culture through promotion of  two-way interactions and consistent reward and recognition of positive H&amp;S contributions.</t>
  </si>
  <si>
    <t>H&amp;S competencies have strong focus on continuous improvement, are integrated across organisation, and embedded into the worker lifecycle. The framework helps drive excellence.</t>
  </si>
  <si>
    <t>leaders and the workforce are mostly unaware or unfamiliar with H&amp;S digital technology and their applications within the organisation,  and the H&amp;S team aren’t provided with appropriate training to improve their digital capability.</t>
  </si>
  <si>
    <t>the organisation are late or reactive adopters of new methods and/or technology, only opting to change when it becomes necessary (e.g. regulatory drivers).</t>
  </si>
  <si>
    <t>H&amp;S data is captured however is not always  used to generate meaningful insights that guide and support innovation and improvement.</t>
  </si>
  <si>
    <t>the organisation are aware of the H&amp;S digital technology deployed by the organisation, however, the skills and knowledge to apply them in practice varies, with are some areas of the workforce adopting new H&amp;S technologies more readily then others.</t>
  </si>
  <si>
    <t>the organisation seeks innovation and improvement, however, this is ineffectively coordinated with all relevant stakeholders, and/or inconsistently implemented across all areas of the organisation.</t>
  </si>
  <si>
    <t>H&amp;S data and information is used to guide and support innovation and improvement.</t>
  </si>
  <si>
    <t>the organisation openly embrace and encourage the use of H&amp;S digital technology, digital literacy is integrated into the organisations competency framework, and the H&amp;S function are provided with the necessary skills and capabilities to continually innovate and improve H&amp;S outcomes. The entire organisation and are continually up-skilled in the use and application of new H&amp;S technology.</t>
  </si>
  <si>
    <t>H&amp;S data an information is effectively efficiently captured and is integrated as part of wider organisation systems, secured, and processed to create holistic insights (contextualised by various inputs) that form planning, decision making and drive further innovation and improvement of processes internally and externally.</t>
  </si>
  <si>
    <t>risk controls have not been appropriately developed, are not reviewed, and their effectiveness is not monitored and communicated.</t>
  </si>
  <si>
    <t>H&amp;S risks (including fatal risks) have been defined and are periodically reviewed, and processes are in place to identify new and emerging risks. Hazard and incident information is appropriately used.</t>
  </si>
  <si>
    <t>risk controls have been developed and implemented across the organisation. Information on implementation and effectiveness is  periodically communicated.</t>
  </si>
  <si>
    <t>effective risk controls have been collaboratively developed, implemented, and reviewed across the organisation, and information on their effectiveness is appropriately communicated, with key consideration of critical controls.</t>
  </si>
  <si>
    <t>leveraging effective technologies, all hazards and incidents are reported (including those from delivery partners), effectively managed, and learnings implemented across the entire organisation.</t>
  </si>
  <si>
    <t>Are material H&amp;S performance goals, challenges and initiatives clearly communicated (e.g.  external stakeholder reports)?</t>
  </si>
  <si>
    <t>Develop a shared sense of vision and value amongst the organisation aligned to the H&amp;S strategic direction.</t>
  </si>
  <si>
    <t>Implement a program to consistently develop the capability and skills of leaders that is; extended to delivery partners, aligned to organisational needs, and that reinforces importance of H&amp;S.</t>
  </si>
  <si>
    <t>Continue to build the capability of leaders, ensuring development programs consider latest and emerging methods.</t>
  </si>
  <si>
    <t>Develop techniques, and approaches that will enable leaders to effectively lead by example, role modelling H&amp;S behaviours, and appropriately challenge unsafe behaviours.</t>
  </si>
  <si>
    <t>Incorporate H&amp;S governance into the organisational governance framework.</t>
  </si>
  <si>
    <t>Consider creating an additional board sub-committee to increase the H&amp;S amongst the organisation if H&amp;S governance structures are integrated however still ineffective.</t>
  </si>
  <si>
    <t>Ensure that H&amp;S remains a key consideration in decision making, with continued consideration of any changes to operations or the industry.</t>
  </si>
  <si>
    <t>Embed performance measures that drive a culture where everyone is held accountable.</t>
  </si>
  <si>
    <t>Continue to identify better ways of measuring and reporting information, considering the use of digital technology to promote accurate and real time reporting that can be disseminated across the organisation.</t>
  </si>
  <si>
    <t>Establish a mix of lead and lag indicators that are linked to the H&amp;S strategic objectives, and provide an accurate reflection of H&amp;S performance.</t>
  </si>
  <si>
    <t>Review the indicators to ensure focus on indicators accurately reflect performance and culture, and integrate H&amp;S of delivery partners.</t>
  </si>
  <si>
    <t>Explore ways of increasing the transparency of safety performance both internally with the Board and with external stakeholders.</t>
  </si>
  <si>
    <t>Create, or update systems and processes to align to current operating environments, including consideration of H&amp;S throughout the project lifecycle.</t>
  </si>
  <si>
    <t>Review the assurance framework and integrate it into the organisations assurance frameworks, ensuring that the process is ongoing, and information is consistently and accurately reported to the Board and leadership.</t>
  </si>
  <si>
    <t>Continue to review the processes for procurement of delivery partners, to ensure that they drive safer outcomes.</t>
  </si>
  <si>
    <t>Continue to identify ways that delivery partners and other stakeholders can be effectively engaged in H&amp;S.</t>
  </si>
  <si>
    <t>Ensure that the Board and leadership are actively communicating and positively reinforcing the importance of individual roles in H&amp;S, leading by example. And are engaging with the workforce to review underlying initiatives to ensure that they address the root cause of H&amp;S issues.</t>
  </si>
  <si>
    <t>Continue to review and explore initiatives that positively support and build the H&amp;S culture, looking outside the industry.</t>
  </si>
  <si>
    <t>Continue to proactively engage with the workforce in a way that is meaningful and promotes trust and openness.</t>
  </si>
  <si>
    <t>Develop a H&amp;S digital competency framework for the entire worker and leader lifecycle (recruitment, onboarding, and ongoing), and deliver training to improve the organisations H&amp;S digital capability.</t>
  </si>
  <si>
    <t>Integrate H&amp;S digital competencies into the boarder organisation framework, to continually; upskill the workforce in the use of H&amp;S technology, and build the capability of the H&amp;S function to enable them to actively seek innovation and improvement.</t>
  </si>
  <si>
    <t>Actively promote and encourage innovation and improvement by collaborating with the workforce, delivery partners, industry peers and other stakeholders.</t>
  </si>
  <si>
    <t xml:space="preserve">Leverage technology as a means to capture and process data, and effectively communicate H&amp;S insights internally, with delivery partners, and the industry. </t>
  </si>
  <si>
    <t>Is H&amp;S information readily available and communicated across the organisation through reports and other appropriate mechanism?</t>
  </si>
  <si>
    <t>Are there strong relationships with delivery partners, and other key stakeholders, including industry bodies?</t>
  </si>
  <si>
    <t>Does the organisation actively seek innovation and improvement to help meet H&amp;S objectives?</t>
  </si>
  <si>
    <t>Are H&amp;S risks, both physical and psychological, effectively defined and managed?</t>
  </si>
  <si>
    <t>leaders live the H&amp;S vision and values, role modelling what they expect of others, consistently challenging unsafe attitudes and behaviours, demonstrating genuine care, and providing appropriate support and resources to the workforce to achieve organisation objectives.</t>
  </si>
  <si>
    <t>Ensure adequate support and resources are available to the workforce to achieve organisation objectives, and implement systems to encourage leaders to role model H&amp;S behaviours and challenge unsafe behaviours in all areas of the organisation.</t>
  </si>
  <si>
    <t xml:space="preserve">Review the structure of the governance framework to ensure that it enable the Board to discharge its H&amp;S duties effectively. </t>
  </si>
  <si>
    <t xml:space="preserve">Build a system or framework for accountability, considering the different roles in the organisation, and assign accountabilities, and responsibilities relative to the level of control or influence associated with that role. </t>
  </si>
  <si>
    <t>a system of accountability aligned to a persons level of control or influence and everyone's role in H&amp;S has been defined, however, these are not consistently demonstrated across the organisation.</t>
  </si>
  <si>
    <t xml:space="preserve">accountability is aligned to a persons level of control or influence, roles in H&amp;S are clearly understood and demonstrated at all levels of the organisation, and everyone is held accountable for the impact of their decisions and actions. </t>
  </si>
  <si>
    <t>H&amp;S information is relevant, integrated and contextualised by information from other parts of the organisations, and is readily available and communicated across the organisation through reports and other appropriate mechanisms. There is a consistent open and two-way dialogue with the workforce.</t>
  </si>
  <si>
    <t>Ensure communication mechanisms encourage two-way communication with the workforce, and integrate H&amp;S reporting into wider business reporting and communication forums, utilising other information from the organisation to contextualise H&amp;S information (such as operational performance).</t>
  </si>
  <si>
    <t>systems and processes have been developed across the entire business and are updated periodically to ensure they are fit-for-purpose and consider operational change.</t>
  </si>
  <si>
    <t>proactive and constant feedback form the workforce is incorporated into the ongoing update of integrated H&amp;S systems and processes to keep them current, practical, and support operations, addressing all relevant aspects of H&amp;S (e.g. includes psychosocial, and physical).</t>
  </si>
  <si>
    <t>H&amp;S is a consideration in procurement of delivery partners, however, not all indicators/incentives used in decision making are appropriate (e.g. primarily cost/price driven).</t>
  </si>
  <si>
    <t>the organisation inconsistently consults and collaborates with delivery partners across the  organisation on H&amp;S matters, and engagement with external stakeholder usually only takes place when required.</t>
  </si>
  <si>
    <t>delivery partners H&amp;S risks and processes are inconsistently integrated into the organisations risk profile.</t>
  </si>
  <si>
    <t xml:space="preserve">Continue to support innovation and improvement implementation with strong change management processes to ensure effective and sustainable deployment. This should include consideration of feedback mechanisms to ensure changes are fit for purpose.  </t>
  </si>
  <si>
    <t>Implement organisational change management processes to ensure  effective and sustainable implementation of any H&amp;S process innovation and improvement.</t>
  </si>
  <si>
    <t>Continue to actively encourage innovation and improvement across the organisation and industry to improve the way H&amp;S is managed.</t>
  </si>
  <si>
    <t xml:space="preserve">Undertake markets scans to keep up to date with new technologies and processes. Include consideration of innovations in other industries, and how these can be transferable. </t>
  </si>
  <si>
    <t xml:space="preserve">the organisation actively explores solutions to improve H&amp;S, and solve complex problems. There is effective collaboration and consultation with the entire organisation, and all delivery partners, to share insights, identify opportunities to innovate and improve processes through technologies and other means. Strong change management processes are in place. </t>
  </si>
  <si>
    <t xml:space="preserve">H&amp;S risks (including fatal risks) have not been appropriately defined, or processes to review these are ineffective or non-existent. </t>
  </si>
  <si>
    <t xml:space="preserve">an active, ongoing, data driven, and outward looking process exists to identify new and emerging risk. Risk management is integrated into broader business practices, and there is a conscious awareness of fatal risks, and these are continually monitored and reported on to inform decision making.  </t>
  </si>
  <si>
    <t xml:space="preserve">hazards and incidents are not adequately reported (including those from delivery partners), managed, and learnings implemented across the organisation. </t>
  </si>
  <si>
    <t xml:space="preserve">hazards and incidents are inconsistently and ineffectively reported (including those from delivery partners), managed, and learnings implemented across the organisation. </t>
  </si>
  <si>
    <t xml:space="preserve">Integrate H&amp;S risk management into broader organisation risk management practices, and implement effective systems to enable active and ongoing risk review specific to operational contexts. </t>
  </si>
  <si>
    <t xml:space="preserve">Continue to monitor the organisation risk profile and work with peer organisations to identify opportunities to improve risk management across the industry including delivery partners. </t>
  </si>
  <si>
    <t>Share learnings from incidents with other industry organisations and delivery partners.</t>
  </si>
  <si>
    <t>Review and evaluate the current H&amp;S structures, and consider if and where H&amp;S can be integrated in to other parts of the organisation to improve operational support.</t>
  </si>
  <si>
    <t>Consider the structure of the H&amp;S function to ensure that it support the operational delivery model and needs of the organisation.</t>
  </si>
  <si>
    <t>H&amp;S strategic direction has been defined by H&amp;S function and leadership, however there is a lack of shared H&amp;S strategic vision and values amongst the organisation.</t>
  </si>
  <si>
    <t>there is a sense of shared H&amp;S strategic vision and values amongst the organisation created by the H&amp;S strategic direction.</t>
  </si>
  <si>
    <t>there is a strong sense of shared H&amp;S strategic vision and values amongst the organisation that is integrated and aligned to the organisations objectives. Leadership and the workforce (including delivery partners) create a culture of lawful, ethical, and responsible operation.</t>
  </si>
  <si>
    <r>
      <t>The remainder of the information will populate following completion of the Self Assessment Tool (Tab 3: '</t>
    </r>
    <r>
      <rPr>
        <i/>
        <sz val="11"/>
        <color theme="3"/>
        <rFont val="Arial"/>
        <family val="2"/>
      </rPr>
      <t>Action Plan'</t>
    </r>
    <r>
      <rPr>
        <sz val="11"/>
        <color theme="3"/>
        <rFont val="Arial"/>
        <family val="2"/>
      </rPr>
      <t xml:space="preserve">). </t>
    </r>
  </si>
  <si>
    <r>
      <rPr>
        <b/>
        <sz val="11"/>
        <color theme="3"/>
        <rFont val="Arial"/>
        <family val="2"/>
      </rPr>
      <t xml:space="preserve">Assessor </t>
    </r>
    <r>
      <rPr>
        <sz val="11"/>
        <color theme="3"/>
        <rFont val="Arial"/>
        <family val="2"/>
      </rPr>
      <t xml:space="preserve">- The role of the assessor is to review and record the status of each action within the organisation. </t>
    </r>
  </si>
  <si>
    <r>
      <rPr>
        <b/>
        <sz val="11"/>
        <color theme="3"/>
        <rFont val="Arial"/>
        <family val="2"/>
      </rPr>
      <t>Reviewer</t>
    </r>
    <r>
      <rPr>
        <sz val="11"/>
        <color theme="3"/>
        <rFont val="Arial"/>
        <family val="2"/>
      </rPr>
      <t xml:space="preserve"> - Is required to review the results made by the assessor and decide whether to accept or make alterations. Any alteration should be discussed and changed in consultation with the Assessor.  </t>
    </r>
  </si>
  <si>
    <r>
      <t>T</t>
    </r>
    <r>
      <rPr>
        <sz val="11"/>
        <color theme="3"/>
        <rFont val="Arial"/>
        <family val="2"/>
      </rPr>
      <t xml:space="preserve">o complete this tab, read each of the questions against the elements, and select your assessment result in the cells highlighted in </t>
    </r>
    <r>
      <rPr>
        <b/>
        <sz val="11"/>
        <color theme="0" tint="-0.499984740745262"/>
        <rFont val="Arial"/>
        <family val="2"/>
      </rPr>
      <t>grey</t>
    </r>
    <r>
      <rPr>
        <b/>
        <sz val="11"/>
        <color theme="3"/>
        <rFont val="Arial"/>
        <family val="2"/>
      </rPr>
      <t xml:space="preserve">, </t>
    </r>
    <r>
      <rPr>
        <sz val="11"/>
        <color theme="3"/>
        <rFont val="Arial"/>
        <family val="2"/>
      </rPr>
      <t>labelled 'pending' in the</t>
    </r>
    <r>
      <rPr>
        <b/>
        <sz val="11"/>
        <color theme="3"/>
        <rFont val="Arial"/>
        <family val="2"/>
      </rPr>
      <t xml:space="preserve"> self assessment column</t>
    </r>
    <r>
      <rPr>
        <sz val="11"/>
        <color theme="3"/>
        <rFont val="Arial"/>
        <family val="2"/>
      </rPr>
      <t>,</t>
    </r>
    <r>
      <rPr>
        <b/>
        <sz val="11"/>
        <color theme="3"/>
        <rFont val="Arial"/>
        <family val="2"/>
      </rPr>
      <t xml:space="preserve"> </t>
    </r>
    <r>
      <rPr>
        <sz val="11"/>
        <color theme="3"/>
        <rFont val="Arial"/>
        <family val="2"/>
      </rPr>
      <t>selecting the option that best reflects your current state.</t>
    </r>
  </si>
  <si>
    <r>
      <rPr>
        <sz val="11"/>
        <color theme="3"/>
        <rFont val="Arial"/>
        <family val="2"/>
      </rPr>
      <t xml:space="preserve">The Action Plan tab will pre-populate with actions in the </t>
    </r>
    <r>
      <rPr>
        <b/>
        <sz val="11"/>
        <color theme="3"/>
        <rFont val="Arial"/>
        <family val="2"/>
      </rPr>
      <t>Action Plan column</t>
    </r>
    <r>
      <rPr>
        <sz val="11"/>
        <color theme="3"/>
        <rFont val="Arial"/>
        <family val="2"/>
      </rPr>
      <t xml:space="preserve"> in line with the maturity rating assessment, and will provide guidance to organisations on how to improve their H&amp;S culture and performance against each principle.</t>
    </r>
  </si>
  <si>
    <r>
      <t xml:space="preserve">Organisation need to  tailor the actions or provide further context by entering information into the </t>
    </r>
    <r>
      <rPr>
        <b/>
        <sz val="11"/>
        <color theme="3"/>
        <rFont val="Arial"/>
        <family val="2"/>
      </rPr>
      <t>Comments column.</t>
    </r>
  </si>
  <si>
    <r>
      <t xml:space="preserve">Considering the resources required a </t>
    </r>
    <r>
      <rPr>
        <b/>
        <sz val="11"/>
        <color theme="3"/>
        <rFont val="Arial"/>
        <family val="2"/>
      </rPr>
      <t xml:space="preserve">Target date of completion column </t>
    </r>
    <r>
      <rPr>
        <sz val="11"/>
        <color theme="3"/>
        <rFont val="Arial"/>
        <family val="2"/>
      </rPr>
      <t>and</t>
    </r>
    <r>
      <rPr>
        <b/>
        <sz val="11"/>
        <color theme="3"/>
        <rFont val="Arial"/>
        <family val="2"/>
      </rPr>
      <t xml:space="preserve"> Responsible person column</t>
    </r>
    <r>
      <rPr>
        <sz val="11"/>
        <color theme="3"/>
        <rFont val="Arial"/>
        <family val="2"/>
      </rPr>
      <t xml:space="preserve"> needs to be completed.</t>
    </r>
  </si>
  <si>
    <r>
      <t xml:space="preserve">The Self Assessment Tool can be applied at an organisational level, with the intent of identifying strengths and opportunities for improvement within the eight principles of the </t>
    </r>
    <r>
      <rPr>
        <i/>
        <sz val="11"/>
        <color theme="3"/>
        <rFont val="Arial"/>
        <family val="2"/>
      </rPr>
      <t xml:space="preserve">Water Industry Health and Safety Maturity Model </t>
    </r>
    <r>
      <rPr>
        <sz val="11"/>
        <color theme="3"/>
        <rFont val="Arial"/>
        <family val="2"/>
      </rPr>
      <t xml:space="preserve">document. This assessment tool looks at the elements an organisation needs to address in order to improve H&amp;S culture and performance, mapped against the eight principles defined in collaboration with the industry and delivery partners.  </t>
    </r>
  </si>
  <si>
    <r>
      <t>The objective of this assessment to provide organisations with the opportunity to assess their current state against the eight principles defined in the</t>
    </r>
    <r>
      <rPr>
        <i/>
        <sz val="11"/>
        <color theme="3"/>
        <rFont val="Arial"/>
        <family val="2"/>
      </rPr>
      <t xml:space="preserve"> Water Industry Health and Safety Maturity Model</t>
    </r>
    <r>
      <rPr>
        <sz val="11"/>
        <color theme="3"/>
        <rFont val="Arial"/>
        <family val="2"/>
      </rPr>
      <t xml:space="preserve"> document. This assessment tool looks at the 8 principles defined in the document, and outlines steps to take in order to advance H&amp;S maturity.</t>
    </r>
  </si>
  <si>
    <t>RATING</t>
  </si>
  <si>
    <t>TARGET DATE OF COMPLETION</t>
  </si>
  <si>
    <t>PAGE CONTENTS</t>
  </si>
  <si>
    <t>2. HOW TO ASSESS YOUR ORGANISATION</t>
  </si>
  <si>
    <t>1. ABOUT MATURITY PROGRESSIONS</t>
  </si>
  <si>
    <t>some evidence and an inconsistent application of the described systems or practices</t>
  </si>
  <si>
    <t xml:space="preserve">consistent evidence that a positive portion of the described systems or practices are implemented </t>
  </si>
  <si>
    <t xml:space="preserve">significant evidence that all described systems or practices are present and are aligned or integrated with other areas of the business with a view to continue to improve and innovate H&amp;S performance. 		</t>
  </si>
  <si>
    <t>MINIMUM</t>
  </si>
  <si>
    <t>GUIDANCE ON ASSESSING MATURITY</t>
  </si>
  <si>
    <t>2. Guidance on assessing maturity</t>
  </si>
  <si>
    <t xml:space="preserve">that the word 'consistent' indicates that systems or practices are implemented, embedded, understood, and effective organisation wide.  </t>
  </si>
  <si>
    <t>1. Overview and Instructions</t>
  </si>
  <si>
    <t xml:space="preserve">that the assessment is of current state culture (not future, or intended), i.e. what are the systems, processes, initiatives, behaviours, and attitudes that are exhibited by the organisation at the time of the assessment 
</t>
  </si>
  <si>
    <r>
      <t>This section outlines considerations when interpreting the W</t>
    </r>
    <r>
      <rPr>
        <i/>
        <sz val="11"/>
        <color theme="3"/>
        <rFont val="Arial"/>
        <family val="2"/>
      </rPr>
      <t>ater Industry Health and Safety Maturity Model</t>
    </r>
    <r>
      <rPr>
        <sz val="11"/>
        <color theme="3"/>
        <rFont val="Arial"/>
        <family val="2"/>
      </rPr>
      <t xml:space="preserve"> and using this assessment tool.
</t>
    </r>
  </si>
  <si>
    <t xml:space="preserve">The maturity model outlines three stages of maturity progression from Minimum to Leading as represented in the below diagram. These three stages, through consultation, have been agreed as the approach to categorising maturity across the industry, and have been defined with the intention that 'minimum' pushes the industry forward. </t>
  </si>
  <si>
    <t xml:space="preserve">Although the maturity model is divided into three stages, maturity should be considered on a continuum as demonstrated in the below diagram. </t>
  </si>
  <si>
    <t xml:space="preserve">To assist organisation in undertaking the self-assessment, the following should be considered as part of the process: 
</t>
  </si>
  <si>
    <t xml:space="preserve">involve a cross-section stakeholders internal and external to the organisation
</t>
  </si>
  <si>
    <t>using multiple inputs to determine your assessment such as interviews, surveys, and workshops.</t>
  </si>
  <si>
    <t>any recent feedback that may have been received in relation to H&amp;S such as organisational or employee satisfaction surveys</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</si>
</sst>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Arial"/>
      <family val="2"/>
      <scheme val="minor"/>
    </font>
    <font>
      <b/>
      <sz val="11"/>
      <color theme="1"/>
      <name val="Arial"/>
      <family val="2"/>
      <scheme val="minor"/>
    </font>
    <font>
      <sz val="11"/>
      <color theme="0"/>
      <name val="Arial"/>
      <family val="2"/>
      <scheme val="minor"/>
    </font>
    <font>
      <sz val="10"/>
      <name val="Arial"/>
      <family val="2"/>
    </font>
    <font>
      <b/>
      <sz val="10"/>
      <name val="Arial"/>
      <family val="2"/>
    </font>
    <font>
      <b/>
      <sz val="10"/>
      <color theme="0"/>
      <name val="Arial"/>
      <family val="2"/>
    </font>
    <font>
      <b/>
      <i/>
      <sz val="10"/>
      <color rgb="FFFFFFFF"/>
      <name val="Arial"/>
      <family val="2"/>
    </font>
    <font>
      <i/>
      <sz val="11"/>
      <color theme="1"/>
      <name val="Arial"/>
      <family val="2"/>
      <scheme val="minor"/>
    </font>
    <font>
      <sz val="10"/>
      <color theme="1"/>
      <name val="Arial"/>
      <family val="2"/>
    </font>
    <font>
      <b/>
      <sz val="10"/>
      <color theme="1"/>
      <name val="Arial"/>
      <family val="2"/>
    </font>
    <font>
      <b/>
      <sz val="17"/>
      <color theme="1"/>
      <name val="Arial Black"/>
      <family val="2"/>
    </font>
    <font>
      <b/>
      <sz val="12"/>
      <color theme="1"/>
      <name val="Arial Black"/>
      <family val="2"/>
    </font>
    <font>
      <sz val="12"/>
      <name val="Arial"/>
      <family val="2"/>
    </font>
    <font>
      <b/>
      <sz val="12"/>
      <color theme="1"/>
      <name val="Arial"/>
      <family val="2"/>
    </font>
    <font>
      <b/>
      <sz val="11"/>
      <color theme="0"/>
      <name val="Arial"/>
      <family val="2"/>
    </font>
    <font>
      <b/>
      <sz val="11"/>
      <color theme="1"/>
      <name val="Arial"/>
      <family val="2"/>
    </font>
    <font>
      <sz val="11"/>
      <color theme="1"/>
      <name val="Arial"/>
      <family val="2"/>
    </font>
    <font>
      <sz val="11"/>
      <color theme="0"/>
      <name val="Arial"/>
      <family val="2"/>
    </font>
    <font>
      <sz val="11"/>
      <name val="Arial"/>
      <family val="2"/>
    </font>
    <font>
      <b/>
      <sz val="10"/>
      <color theme="0"/>
      <name val="Arial Black"/>
      <family val="2"/>
    </font>
    <font>
      <sz val="11"/>
      <color rgb="FF333333"/>
      <name val="Arial"/>
      <family val="2"/>
    </font>
    <font>
      <b/>
      <i/>
      <sz val="10"/>
      <name val="Arial"/>
      <family val="2"/>
    </font>
    <font>
      <b/>
      <sz val="8"/>
      <name val="Arial"/>
      <family val="2"/>
    </font>
    <font>
      <sz val="10"/>
      <color theme="0"/>
      <name val="Arial"/>
      <family val="2"/>
    </font>
    <font>
      <b/>
      <sz val="12"/>
      <color theme="0"/>
      <name val="Arial"/>
      <family val="2"/>
    </font>
    <font>
      <sz val="12"/>
      <color rgb="FFFFFFFF"/>
      <name val="Arial"/>
      <family val="2"/>
    </font>
    <font>
      <b/>
      <sz val="11"/>
      <color theme="1"/>
      <name val="Arial Black"/>
      <family val="2"/>
    </font>
    <font>
      <b/>
      <sz val="14"/>
      <color theme="0"/>
      <name val="Arial Black"/>
      <family val="2"/>
    </font>
    <font>
      <b/>
      <sz val="10"/>
      <color theme="3"/>
      <name val="Arial"/>
      <family val="2"/>
    </font>
    <font>
      <sz val="10"/>
      <color theme="3"/>
      <name val="Arial"/>
      <family val="2"/>
    </font>
    <font>
      <sz val="11"/>
      <color theme="3"/>
      <name val="Arial"/>
      <family val="2"/>
    </font>
    <font>
      <b/>
      <sz val="11"/>
      <color theme="3"/>
      <name val="Arial"/>
      <family val="2"/>
    </font>
    <font>
      <sz val="14"/>
      <color theme="3"/>
      <name val="Arial Black"/>
      <family val="2"/>
    </font>
    <font>
      <b/>
      <sz val="12"/>
      <color theme="3"/>
      <name val="Arial Black"/>
      <family val="2"/>
    </font>
    <font>
      <b/>
      <sz val="11"/>
      <color theme="3"/>
      <name val="Arial Black"/>
      <family val="2"/>
    </font>
    <font>
      <i/>
      <sz val="11"/>
      <color theme="3"/>
      <name val="Arial"/>
      <family val="2"/>
    </font>
    <font>
      <sz val="12"/>
      <color theme="3"/>
      <name val="Arial"/>
      <family val="2"/>
    </font>
    <font>
      <b/>
      <sz val="11"/>
      <color theme="0" tint="-0.499984740745262"/>
      <name val="Arial"/>
      <family val="2"/>
    </font>
    <font>
      <b/>
      <sz val="11"/>
      <name val="Arial"/>
      <family val="2"/>
    </font>
    <font>
      <u/>
      <sz val="11"/>
      <color theme="10"/>
      <name val="Arial"/>
      <family val="2"/>
      <scheme val="minor"/>
    </font>
    <font>
      <sz val="9"/>
      <color theme="5"/>
      <name val="Arial"/>
      <family val="2"/>
    </font>
    <font>
      <sz val="9"/>
      <color theme="5"/>
      <name val="Arial"/>
      <family val="2"/>
      <scheme val="minor"/>
    </font>
  </fonts>
  <fills count="28">
    <fill>
      <patternFill patternType="none"/>
    </fill>
    <fill>
      <patternFill patternType="gray125"/>
    </fill>
    <fill>
      <patternFill patternType="solid">
        <fgColor rgb="FF14509F"/>
        <bgColor indexed="64"/>
      </patternFill>
    </fill>
    <fill>
      <patternFill patternType="solid">
        <fgColor rgb="FFCCD0DF"/>
        <bgColor indexed="64"/>
      </patternFill>
    </fill>
    <fill>
      <patternFill patternType="solid">
        <fgColor rgb="FFE7E9F0"/>
        <bgColor indexed="64"/>
      </patternFill>
    </fill>
    <fill>
      <patternFill patternType="solid">
        <fgColor theme="0"/>
        <bgColor indexed="64"/>
      </patternFill>
    </fill>
    <fill>
      <patternFill patternType="solid">
        <fgColor rgb="FF00509F"/>
        <bgColor indexed="64"/>
      </patternFill>
    </fill>
    <fill>
      <patternFill patternType="solid">
        <fgColor rgb="FF003D75"/>
        <bgColor indexed="64"/>
      </patternFill>
    </fill>
    <fill>
      <patternFill patternType="solid">
        <fgColor rgb="FF80C51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00"/>
        <bgColor indexed="64"/>
      </patternFill>
    </fill>
    <fill>
      <patternFill patternType="solid">
        <fgColor theme="4" tint="0.39997558519241921"/>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74999237037263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5"/>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theme="5"/>
      </bottom>
      <diagonal/>
    </border>
    <border>
      <left/>
      <right style="medium">
        <color indexed="64"/>
      </right>
      <top/>
      <bottom style="medium">
        <color theme="5"/>
      </bottom>
      <diagonal/>
    </border>
  </borders>
  <cellStyleXfs count="2">
    <xf numFmtId="0" fontId="0" fillId="0" borderId="0"/>
    <xf numFmtId="0" fontId="39" fillId="0" borderId="0" applyNumberFormat="0" applyFill="0" applyBorder="0" applyAlignment="0" applyProtection="0"/>
  </cellStyleXfs>
  <cellXfs count="153">
    <xf numFmtId="0" fontId="0" fillId="0" borderId="0" xfId="0"/>
    <xf numFmtId="0" fontId="3" fillId="3" borderId="1" xfId="0" applyFont="1" applyFill="1" applyBorder="1" applyAlignment="1">
      <alignment horizontal="left" vertical="top" wrapText="1" readingOrder="1"/>
    </xf>
    <xf numFmtId="0" fontId="3" fillId="4" borderId="1" xfId="0" applyFont="1" applyFill="1" applyBorder="1" applyAlignment="1">
      <alignment horizontal="left" vertical="top" wrapText="1" readingOrder="1"/>
    </xf>
    <xf numFmtId="0" fontId="0" fillId="0" borderId="0" xfId="0" applyAlignment="1">
      <alignment horizontal="left" vertical="top"/>
    </xf>
    <xf numFmtId="0" fontId="5" fillId="2" borderId="1" xfId="0" applyFont="1" applyFill="1" applyBorder="1" applyAlignment="1">
      <alignment horizontal="left" vertical="top" wrapText="1" readingOrder="1"/>
    </xf>
    <xf numFmtId="0" fontId="6" fillId="2" borderId="1" xfId="0" applyFont="1" applyFill="1" applyBorder="1" applyAlignment="1">
      <alignment horizontal="left" vertical="top" wrapText="1" readingOrder="1"/>
    </xf>
    <xf numFmtId="0" fontId="7" fillId="0" borderId="0" xfId="0" applyFont="1"/>
    <xf numFmtId="0" fontId="3" fillId="3" borderId="1" xfId="0" applyFont="1" applyFill="1" applyBorder="1" applyAlignment="1">
      <alignment horizontal="left" vertical="center" wrapText="1" readingOrder="1"/>
    </xf>
    <xf numFmtId="0" fontId="3" fillId="4" borderId="1" xfId="0" applyFont="1" applyFill="1" applyBorder="1" applyAlignment="1">
      <alignment horizontal="left" vertical="center" wrapText="1" readingOrder="1"/>
    </xf>
    <xf numFmtId="0" fontId="3" fillId="0" borderId="0" xfId="0" applyFont="1" applyAlignment="1">
      <alignment horizontal="left"/>
    </xf>
    <xf numFmtId="0" fontId="2" fillId="0" borderId="0" xfId="0" applyFont="1"/>
    <xf numFmtId="0" fontId="8" fillId="3" borderId="1" xfId="0" applyFont="1" applyFill="1" applyBorder="1" applyAlignment="1">
      <alignment horizontal="left" vertical="top" wrapText="1" readingOrder="1"/>
    </xf>
    <xf numFmtId="0" fontId="8" fillId="4" borderId="1" xfId="0" applyFont="1" applyFill="1" applyBorder="1" applyAlignment="1">
      <alignment horizontal="left" vertical="top" wrapText="1" readingOrder="1"/>
    </xf>
    <xf numFmtId="0" fontId="0" fillId="0" borderId="0" xfId="0" applyFont="1" applyAlignment="1">
      <alignment horizontal="left" vertical="top"/>
    </xf>
    <xf numFmtId="0" fontId="8" fillId="3" borderId="1" xfId="0" applyFont="1" applyFill="1" applyBorder="1" applyAlignment="1">
      <alignment horizontal="left" vertical="center" wrapText="1" readingOrder="1"/>
    </xf>
    <xf numFmtId="0" fontId="8" fillId="4" borderId="1" xfId="0" applyFont="1" applyFill="1" applyBorder="1" applyAlignment="1">
      <alignment horizontal="left" vertical="center" wrapText="1" readingOrder="1"/>
    </xf>
    <xf numFmtId="0" fontId="3" fillId="5" borderId="0" xfId="0" applyFont="1" applyFill="1" applyAlignment="1">
      <alignment horizontal="center" vertical="center"/>
    </xf>
    <xf numFmtId="0" fontId="0" fillId="5" borderId="0" xfId="0" applyFill="1"/>
    <xf numFmtId="0" fontId="1" fillId="0" borderId="0" xfId="0" applyFont="1" applyAlignment="1">
      <alignment horizontal="left"/>
    </xf>
    <xf numFmtId="0" fontId="0" fillId="0" borderId="0" xfId="0" applyAlignment="1">
      <alignment horizontal="left"/>
    </xf>
    <xf numFmtId="2" fontId="0" fillId="0" borderId="0" xfId="0" applyNumberFormat="1" applyAlignment="1">
      <alignment horizontal="left"/>
    </xf>
    <xf numFmtId="0" fontId="5" fillId="7" borderId="2" xfId="0" applyFont="1" applyFill="1" applyBorder="1" applyAlignment="1">
      <alignment horizontal="center" vertical="center" wrapText="1" readingOrder="1"/>
    </xf>
    <xf numFmtId="0" fontId="10" fillId="5" borderId="0" xfId="0" applyFont="1" applyFill="1"/>
    <xf numFmtId="0" fontId="11" fillId="5" borderId="0" xfId="0" applyFont="1" applyFill="1"/>
    <xf numFmtId="0" fontId="13" fillId="5" borderId="0" xfId="0" applyFont="1" applyFill="1"/>
    <xf numFmtId="0" fontId="12" fillId="5" borderId="0" xfId="0" applyFont="1" applyFill="1" applyBorder="1" applyAlignment="1">
      <alignment horizontal="left" vertical="center" indent="1"/>
    </xf>
    <xf numFmtId="0" fontId="0" fillId="5" borderId="0" xfId="0" applyFill="1" applyAlignment="1">
      <alignment vertical="center"/>
    </xf>
    <xf numFmtId="0" fontId="17" fillId="5" borderId="0" xfId="0" applyFont="1" applyFill="1" applyAlignment="1">
      <alignment horizontal="center" vertical="center"/>
    </xf>
    <xf numFmtId="0" fontId="16" fillId="5" borderId="0" xfId="0" applyFont="1" applyFill="1"/>
    <xf numFmtId="0" fontId="16" fillId="5" borderId="0" xfId="0" applyFont="1" applyFill="1" applyAlignment="1">
      <alignment horizontal="left" vertical="top"/>
    </xf>
    <xf numFmtId="0" fontId="18" fillId="5" borderId="0" xfId="0" applyFont="1" applyFill="1" applyAlignment="1">
      <alignment horizontal="center" vertical="center"/>
    </xf>
    <xf numFmtId="0" fontId="19" fillId="7" borderId="3" xfId="0" applyFont="1" applyFill="1" applyBorder="1" applyAlignment="1">
      <alignment vertical="center"/>
    </xf>
    <xf numFmtId="0" fontId="9" fillId="11" borderId="3" xfId="0" applyFont="1" applyFill="1" applyBorder="1" applyAlignment="1">
      <alignment vertical="center" wrapText="1"/>
    </xf>
    <xf numFmtId="0" fontId="8" fillId="11" borderId="3" xfId="0" applyFont="1" applyFill="1" applyBorder="1" applyAlignment="1">
      <alignment vertical="center"/>
    </xf>
    <xf numFmtId="0" fontId="9" fillId="8" borderId="3" xfId="0" applyFont="1" applyFill="1" applyBorder="1" applyAlignment="1">
      <alignment vertical="center" wrapText="1"/>
    </xf>
    <xf numFmtId="0" fontId="8" fillId="8" borderId="3" xfId="0" applyFont="1" applyFill="1" applyBorder="1" applyAlignment="1">
      <alignment vertical="center"/>
    </xf>
    <xf numFmtId="0" fontId="21" fillId="13" borderId="1" xfId="0" applyFont="1" applyFill="1" applyBorder="1" applyAlignment="1">
      <alignment horizontal="left" vertical="top" wrapText="1" readingOrder="1"/>
    </xf>
    <xf numFmtId="0" fontId="4" fillId="13" borderId="2" xfId="0" applyFont="1" applyFill="1" applyBorder="1" applyAlignment="1">
      <alignment horizontal="center" vertical="center" wrapText="1" readingOrder="1"/>
    </xf>
    <xf numFmtId="0" fontId="21" fillId="14" borderId="1" xfId="0" applyFont="1" applyFill="1" applyBorder="1" applyAlignment="1">
      <alignment horizontal="left" vertical="top" wrapText="1" readingOrder="1"/>
    </xf>
    <xf numFmtId="0" fontId="4" fillId="14" borderId="1" xfId="0" applyFont="1" applyFill="1" applyBorder="1" applyAlignment="1">
      <alignment horizontal="left" vertical="top" wrapText="1" readingOrder="1"/>
    </xf>
    <xf numFmtId="0" fontId="22" fillId="0" borderId="2" xfId="0" applyFont="1" applyFill="1" applyBorder="1" applyAlignment="1">
      <alignment horizontal="center" vertical="center" wrapText="1" readingOrder="1"/>
    </xf>
    <xf numFmtId="0" fontId="5" fillId="7" borderId="2" xfId="0" applyFont="1" applyFill="1" applyBorder="1" applyAlignment="1">
      <alignment horizontal="center" vertical="center" wrapText="1" readingOrder="1"/>
    </xf>
    <xf numFmtId="0" fontId="24" fillId="7" borderId="2" xfId="0" applyFont="1" applyFill="1" applyBorder="1" applyAlignment="1">
      <alignment horizontal="center" vertical="center" wrapText="1" readingOrder="1"/>
    </xf>
    <xf numFmtId="0" fontId="25" fillId="2" borderId="1" xfId="0" applyFont="1" applyFill="1" applyBorder="1" applyAlignment="1">
      <alignment horizontal="center" vertical="center" wrapText="1" readingOrder="1"/>
    </xf>
    <xf numFmtId="0" fontId="3" fillId="3" borderId="1" xfId="0" applyFont="1" applyFill="1" applyBorder="1" applyAlignment="1">
      <alignment horizontal="center" vertical="center" wrapText="1" readingOrder="1"/>
    </xf>
    <xf numFmtId="0" fontId="3" fillId="4" borderId="1" xfId="0" applyFont="1" applyFill="1" applyBorder="1" applyAlignment="1">
      <alignment horizontal="center" vertical="center" wrapText="1" readingOrder="1"/>
    </xf>
    <xf numFmtId="0" fontId="23" fillId="6" borderId="2" xfId="0" applyFont="1" applyFill="1" applyBorder="1" applyAlignment="1">
      <alignment horizontal="left" vertical="center" wrapText="1" indent="1" readingOrder="1"/>
    </xf>
    <xf numFmtId="0" fontId="7" fillId="0" borderId="0" xfId="0" applyFont="1" applyAlignment="1">
      <alignment horizontal="left" indent="1"/>
    </xf>
    <xf numFmtId="0" fontId="4" fillId="10" borderId="2" xfId="0" applyFont="1" applyFill="1" applyBorder="1" applyAlignment="1">
      <alignment horizontal="center" vertical="center" wrapText="1" readingOrder="1"/>
    </xf>
    <xf numFmtId="0" fontId="0" fillId="15" borderId="0" xfId="0" applyFill="1"/>
    <xf numFmtId="0" fontId="0" fillId="0" borderId="0" xfId="0" applyBorder="1"/>
    <xf numFmtId="0" fontId="0" fillId="5" borderId="0" xfId="0" applyFill="1" applyBorder="1"/>
    <xf numFmtId="0" fontId="0" fillId="15" borderId="0" xfId="0" applyFill="1" applyBorder="1"/>
    <xf numFmtId="0" fontId="26" fillId="5" borderId="0" xfId="0" applyFont="1" applyFill="1"/>
    <xf numFmtId="0" fontId="0" fillId="0" borderId="0" xfId="0" applyFont="1"/>
    <xf numFmtId="0" fontId="15" fillId="5" borderId="0" xfId="0" applyFont="1" applyFill="1"/>
    <xf numFmtId="0" fontId="15" fillId="5" borderId="0" xfId="0" applyFont="1" applyFill="1" applyAlignment="1">
      <alignment vertical="top"/>
    </xf>
    <xf numFmtId="0" fontId="0" fillId="5" borderId="0" xfId="0" applyFont="1" applyFill="1"/>
    <xf numFmtId="0" fontId="26" fillId="5" borderId="0" xfId="0" applyFont="1" applyFill="1" applyAlignment="1">
      <alignment vertical="top"/>
    </xf>
    <xf numFmtId="0" fontId="0" fillId="0" borderId="0" xfId="0" applyFont="1" applyAlignment="1">
      <alignment vertical="top"/>
    </xf>
    <xf numFmtId="0" fontId="0" fillId="0" borderId="0" xfId="0" applyFill="1"/>
    <xf numFmtId="0" fontId="0" fillId="5" borderId="4" xfId="0" applyFill="1" applyBorder="1"/>
    <xf numFmtId="0" fontId="0" fillId="5" borderId="5" xfId="0" applyFill="1" applyBorder="1"/>
    <xf numFmtId="0" fontId="0" fillId="0" borderId="5" xfId="0" applyBorder="1"/>
    <xf numFmtId="0" fontId="10" fillId="5" borderId="4" xfId="0" applyFont="1" applyFill="1" applyBorder="1"/>
    <xf numFmtId="0" fontId="13" fillId="5" borderId="0" xfId="0" applyFont="1" applyFill="1" applyBorder="1"/>
    <xf numFmtId="0" fontId="11" fillId="5" borderId="4" xfId="0" applyFont="1" applyFill="1" applyBorder="1"/>
    <xf numFmtId="0" fontId="26" fillId="5" borderId="0" xfId="0" applyFont="1" applyFill="1" applyBorder="1"/>
    <xf numFmtId="0" fontId="26" fillId="5" borderId="4" xfId="0" applyFont="1" applyFill="1" applyBorder="1"/>
    <xf numFmtId="0" fontId="0" fillId="0" borderId="0" xfId="0" applyFont="1" applyBorder="1"/>
    <xf numFmtId="0" fontId="0" fillId="0" borderId="5" xfId="0" applyFont="1" applyBorder="1"/>
    <xf numFmtId="0" fontId="13" fillId="5" borderId="4" xfId="0" applyFont="1" applyFill="1" applyBorder="1"/>
    <xf numFmtId="0" fontId="15" fillId="5" borderId="4" xfId="0" applyFont="1" applyFill="1" applyBorder="1"/>
    <xf numFmtId="0" fontId="26" fillId="5" borderId="4" xfId="0" applyFont="1" applyFill="1" applyBorder="1" applyAlignment="1">
      <alignment vertical="top"/>
    </xf>
    <xf numFmtId="0" fontId="0" fillId="0" borderId="0" xfId="0" applyFont="1" applyBorder="1" applyAlignment="1">
      <alignment vertical="top"/>
    </xf>
    <xf numFmtId="0" fontId="0" fillId="0" borderId="5" xfId="0" applyFont="1" applyBorder="1" applyAlignment="1">
      <alignment vertical="top"/>
    </xf>
    <xf numFmtId="0" fontId="0" fillId="15" borderId="9" xfId="0" applyFill="1" applyBorder="1"/>
    <xf numFmtId="0" fontId="20" fillId="0" borderId="0" xfId="0" applyFont="1" applyFill="1" applyBorder="1" applyAlignment="1">
      <alignment vertical="top" wrapText="1"/>
    </xf>
    <xf numFmtId="0" fontId="17" fillId="15" borderId="0" xfId="0" applyFont="1" applyFill="1" applyAlignment="1">
      <alignment horizontal="center" vertical="center"/>
    </xf>
    <xf numFmtId="0" fontId="3" fillId="15" borderId="0" xfId="0" applyFont="1" applyFill="1" applyAlignment="1">
      <alignment horizontal="center" vertical="center"/>
    </xf>
    <xf numFmtId="0" fontId="16" fillId="15" borderId="0" xfId="0" applyFont="1" applyFill="1"/>
    <xf numFmtId="0" fontId="5" fillId="17" borderId="2" xfId="0" applyFont="1" applyFill="1" applyBorder="1" applyAlignment="1">
      <alignment horizontal="center" vertical="center" wrapText="1" readingOrder="1"/>
    </xf>
    <xf numFmtId="0" fontId="5" fillId="18" borderId="2" xfId="0" applyFont="1" applyFill="1" applyBorder="1" applyAlignment="1">
      <alignment horizontal="center" vertical="center" wrapText="1" readingOrder="1"/>
    </xf>
    <xf numFmtId="0" fontId="5" fillId="20" borderId="2" xfId="0" applyFont="1" applyFill="1" applyBorder="1" applyAlignment="1">
      <alignment horizontal="center" vertical="center" wrapText="1" readingOrder="1"/>
    </xf>
    <xf numFmtId="0" fontId="3" fillId="10" borderId="2" xfId="0" applyFont="1" applyFill="1" applyBorder="1" applyAlignment="1">
      <alignment horizontal="center" vertical="center" wrapText="1" readingOrder="1"/>
    </xf>
    <xf numFmtId="0" fontId="5" fillId="16" borderId="2" xfId="0" applyFont="1" applyFill="1" applyBorder="1" applyAlignment="1">
      <alignment horizontal="center" vertical="center" wrapText="1" readingOrder="1"/>
    </xf>
    <xf numFmtId="0" fontId="29" fillId="19" borderId="2" xfId="0" applyFont="1" applyFill="1" applyBorder="1" applyAlignment="1">
      <alignment horizontal="left" vertical="center" wrapText="1" readingOrder="1"/>
    </xf>
    <xf numFmtId="0" fontId="29" fillId="21" borderId="2" xfId="0" applyFont="1" applyFill="1" applyBorder="1" applyAlignment="1">
      <alignment horizontal="left" vertical="center" wrapText="1" readingOrder="1"/>
    </xf>
    <xf numFmtId="0" fontId="29" fillId="23" borderId="2" xfId="0" applyFont="1" applyFill="1" applyBorder="1" applyAlignment="1">
      <alignment horizontal="left" vertical="center" wrapText="1" readingOrder="1"/>
    </xf>
    <xf numFmtId="0" fontId="14" fillId="22" borderId="2" xfId="0" applyFont="1" applyFill="1" applyBorder="1" applyAlignment="1">
      <alignment horizontal="center" vertical="center"/>
    </xf>
    <xf numFmtId="0" fontId="28" fillId="25" borderId="2" xfId="0" applyFont="1" applyFill="1" applyBorder="1" applyAlignment="1">
      <alignment horizontal="center" vertical="center" wrapText="1" readingOrder="1"/>
    </xf>
    <xf numFmtId="0" fontId="28" fillId="25" borderId="2" xfId="0" applyFont="1" applyFill="1" applyBorder="1" applyAlignment="1">
      <alignment horizontal="left" vertical="center" wrapText="1" readingOrder="1"/>
    </xf>
    <xf numFmtId="0" fontId="30" fillId="24" borderId="2" xfId="0" applyFont="1" applyFill="1" applyBorder="1" applyAlignment="1">
      <alignment vertical="center" wrapText="1"/>
    </xf>
    <xf numFmtId="0" fontId="30" fillId="24" borderId="2" xfId="0" applyFont="1" applyFill="1" applyBorder="1" applyAlignment="1">
      <alignment vertical="top" wrapText="1"/>
    </xf>
    <xf numFmtId="14" fontId="30" fillId="24" borderId="2" xfId="0" applyNumberFormat="1" applyFont="1" applyFill="1" applyBorder="1" applyAlignment="1">
      <alignment horizontal="center" vertical="center" wrapText="1"/>
    </xf>
    <xf numFmtId="0" fontId="30" fillId="24" borderId="2" xfId="0" applyFont="1" applyFill="1" applyBorder="1" applyAlignment="1">
      <alignment horizontal="center" vertical="center" wrapText="1"/>
    </xf>
    <xf numFmtId="0" fontId="30" fillId="24" borderId="2" xfId="0" applyFont="1" applyFill="1" applyBorder="1" applyAlignment="1">
      <alignment horizontal="left" vertical="center" wrapText="1"/>
    </xf>
    <xf numFmtId="0" fontId="31" fillId="12" borderId="0" xfId="0" applyFont="1" applyFill="1" applyBorder="1" applyAlignment="1">
      <alignment vertical="top"/>
    </xf>
    <xf numFmtId="0" fontId="34" fillId="5" borderId="0" xfId="0" applyFont="1" applyFill="1" applyBorder="1"/>
    <xf numFmtId="0" fontId="33" fillId="5" borderId="0" xfId="0" applyFont="1" applyFill="1" applyBorder="1"/>
    <xf numFmtId="0" fontId="30" fillId="5" borderId="0" xfId="0" applyFont="1" applyFill="1" applyBorder="1" applyAlignment="1">
      <alignment vertical="top" wrapText="1"/>
    </xf>
    <xf numFmtId="0" fontId="31" fillId="5" borderId="4" xfId="0" applyFont="1" applyFill="1" applyBorder="1" applyAlignment="1">
      <alignment vertical="top"/>
    </xf>
    <xf numFmtId="0" fontId="34" fillId="5" borderId="4" xfId="0" applyFont="1" applyFill="1" applyBorder="1"/>
    <xf numFmtId="0" fontId="36" fillId="5" borderId="0" xfId="0" applyFont="1" applyFill="1" applyBorder="1" applyAlignment="1">
      <alignment vertical="top" wrapText="1"/>
    </xf>
    <xf numFmtId="0" fontId="4" fillId="10" borderId="2" xfId="0" applyFont="1" applyFill="1" applyBorder="1" applyAlignment="1" applyProtection="1">
      <alignment horizontal="center" vertical="center" wrapText="1" readingOrder="1"/>
    </xf>
    <xf numFmtId="0" fontId="31" fillId="13" borderId="2" xfId="0" applyFont="1" applyFill="1" applyBorder="1" applyAlignment="1">
      <alignment horizontal="center" vertical="center"/>
    </xf>
    <xf numFmtId="0" fontId="31" fillId="13" borderId="2" xfId="0" applyFont="1" applyFill="1" applyBorder="1" applyAlignment="1">
      <alignment horizontal="center" vertical="center" wrapText="1"/>
    </xf>
    <xf numFmtId="0" fontId="14" fillId="16" borderId="2" xfId="0" applyFont="1" applyFill="1" applyBorder="1" applyAlignment="1">
      <alignment horizontal="center" vertical="center" wrapText="1" readingOrder="1"/>
    </xf>
    <xf numFmtId="0" fontId="14" fillId="6" borderId="2" xfId="0" applyFont="1" applyFill="1" applyBorder="1" applyAlignment="1">
      <alignment horizontal="center" vertical="center" wrapText="1" readingOrder="1"/>
    </xf>
    <xf numFmtId="0" fontId="38" fillId="13" borderId="2" xfId="0" applyFont="1" applyFill="1" applyBorder="1" applyAlignment="1">
      <alignment horizontal="center" vertical="center" wrapText="1" readingOrder="1"/>
    </xf>
    <xf numFmtId="0" fontId="30" fillId="5" borderId="0" xfId="0" applyFont="1" applyFill="1" applyBorder="1" applyAlignment="1">
      <alignment horizontal="left" vertical="top" wrapText="1"/>
    </xf>
    <xf numFmtId="0" fontId="30" fillId="5" borderId="7" xfId="0" applyFont="1" applyFill="1" applyBorder="1" applyAlignment="1">
      <alignment horizontal="left" vertical="top" wrapText="1"/>
    </xf>
    <xf numFmtId="0" fontId="0" fillId="5" borderId="0" xfId="0" applyFont="1" applyFill="1" applyBorder="1"/>
    <xf numFmtId="0" fontId="0" fillId="15" borderId="13" xfId="0" applyFill="1" applyBorder="1"/>
    <xf numFmtId="0" fontId="0" fillId="15" borderId="14" xfId="0" applyFill="1" applyBorder="1"/>
    <xf numFmtId="0" fontId="0" fillId="15" borderId="15" xfId="0" applyFill="1" applyBorder="1"/>
    <xf numFmtId="0" fontId="0" fillId="15" borderId="4" xfId="0" applyFill="1" applyBorder="1"/>
    <xf numFmtId="0" fontId="0" fillId="15" borderId="5" xfId="0" applyFill="1" applyBorder="1"/>
    <xf numFmtId="0" fontId="0" fillId="15" borderId="16" xfId="0" applyFill="1" applyBorder="1"/>
    <xf numFmtId="0" fontId="0" fillId="15" borderId="17" xfId="0" applyFill="1" applyBorder="1"/>
    <xf numFmtId="0" fontId="0" fillId="5" borderId="4" xfId="0" applyFont="1" applyFill="1" applyBorder="1"/>
    <xf numFmtId="0" fontId="0" fillId="5" borderId="6" xfId="0" applyFill="1" applyBorder="1"/>
    <xf numFmtId="0" fontId="0" fillId="5" borderId="7" xfId="0" applyFill="1" applyBorder="1"/>
    <xf numFmtId="0" fontId="0" fillId="0" borderId="7" xfId="0" applyBorder="1"/>
    <xf numFmtId="0" fontId="0" fillId="0" borderId="8" xfId="0" applyBorder="1"/>
    <xf numFmtId="0" fontId="30" fillId="5" borderId="0" xfId="0" applyFont="1" applyFill="1" applyBorder="1" applyAlignment="1">
      <alignment horizontal="left" vertical="top" wrapText="1"/>
    </xf>
    <xf numFmtId="0" fontId="30" fillId="5" borderId="0" xfId="0" quotePrefix="1" applyFont="1" applyFill="1" applyBorder="1" applyAlignment="1">
      <alignment horizontal="left" vertical="top" wrapText="1"/>
    </xf>
    <xf numFmtId="0" fontId="41" fillId="24" borderId="0" xfId="0" applyFont="1" applyFill="1" applyBorder="1" applyAlignment="1">
      <alignment horizontal="center" vertical="center" wrapText="1"/>
    </xf>
    <xf numFmtId="0" fontId="40" fillId="21" borderId="0" xfId="0" applyFont="1" applyFill="1" applyBorder="1" applyAlignment="1">
      <alignment horizontal="center" vertical="center" wrapText="1"/>
    </xf>
    <xf numFmtId="0" fontId="41" fillId="26" borderId="0" xfId="0" applyFont="1" applyFill="1" applyBorder="1" applyAlignment="1">
      <alignment horizontal="center" vertical="center" wrapText="1"/>
    </xf>
    <xf numFmtId="0" fontId="14" fillId="26" borderId="0" xfId="0" applyFont="1" applyFill="1" applyBorder="1" applyAlignment="1">
      <alignment horizontal="center" vertical="center" wrapText="1"/>
    </xf>
    <xf numFmtId="0" fontId="14" fillId="27" borderId="0" xfId="0" applyFont="1" applyFill="1" applyBorder="1" applyAlignment="1">
      <alignment horizontal="center" vertical="center" wrapText="1"/>
    </xf>
    <xf numFmtId="0" fontId="14" fillId="20" borderId="0" xfId="0" applyFont="1" applyFill="1" applyBorder="1" applyAlignment="1">
      <alignment horizontal="center" vertical="center" wrapText="1"/>
    </xf>
    <xf numFmtId="0" fontId="33" fillId="9" borderId="0" xfId="0" applyFont="1" applyFill="1" applyBorder="1" applyAlignment="1">
      <alignment horizontal="center"/>
    </xf>
    <xf numFmtId="0" fontId="39" fillId="5" borderId="0" xfId="1" applyFill="1" applyBorder="1" applyAlignment="1">
      <alignment horizontal="left" vertical="center" wrapText="1"/>
    </xf>
    <xf numFmtId="0" fontId="18" fillId="5" borderId="0" xfId="0" applyFont="1" applyFill="1" applyBorder="1" applyAlignment="1">
      <alignment horizontal="left" vertical="top" wrapText="1"/>
    </xf>
    <xf numFmtId="0" fontId="30" fillId="5" borderId="0" xfId="0" applyFont="1" applyFill="1" applyBorder="1" applyAlignment="1">
      <alignment horizontal="left" vertical="center" wrapText="1"/>
    </xf>
    <xf numFmtId="0" fontId="32" fillId="11" borderId="0" xfId="0" applyFont="1" applyFill="1" applyAlignment="1">
      <alignment horizontal="center" vertical="center"/>
    </xf>
    <xf numFmtId="0" fontId="30" fillId="0" borderId="0" xfId="0" applyFont="1" applyFill="1" applyBorder="1" applyAlignment="1">
      <alignment horizontal="left" vertical="top" wrapText="1"/>
    </xf>
    <xf numFmtId="0" fontId="4" fillId="10" borderId="3" xfId="0" applyFont="1" applyFill="1" applyBorder="1" applyAlignment="1">
      <alignment horizontal="center" vertical="center" wrapText="1" readingOrder="1"/>
    </xf>
    <xf numFmtId="0" fontId="31" fillId="10" borderId="3" xfId="0" applyFont="1" applyFill="1" applyBorder="1" applyAlignment="1">
      <alignment horizontal="left" vertical="center" wrapText="1"/>
    </xf>
    <xf numFmtId="0" fontId="27" fillId="15" borderId="0" xfId="0" applyFont="1" applyFill="1" applyAlignment="1">
      <alignment horizontal="center" vertical="center"/>
    </xf>
    <xf numFmtId="0" fontId="14" fillId="15" borderId="3" xfId="0" applyFont="1" applyFill="1" applyBorder="1" applyAlignment="1">
      <alignment horizontal="left" vertical="center"/>
    </xf>
    <xf numFmtId="14" fontId="8" fillId="11" borderId="3" xfId="0" applyNumberFormat="1" applyFont="1" applyFill="1" applyBorder="1" applyAlignment="1">
      <alignment horizontal="center" vertical="center"/>
    </xf>
    <xf numFmtId="0" fontId="14" fillId="22" borderId="3" xfId="0" applyFont="1" applyFill="1" applyBorder="1" applyAlignment="1">
      <alignment horizontal="center" vertical="center" wrapText="1"/>
    </xf>
    <xf numFmtId="0" fontId="27" fillId="15" borderId="3" xfId="0" applyFont="1" applyFill="1" applyBorder="1" applyAlignment="1">
      <alignment horizontal="center" vertical="center"/>
    </xf>
    <xf numFmtId="0" fontId="14" fillId="22" borderId="3" xfId="0" applyFont="1" applyFill="1" applyBorder="1" applyAlignment="1">
      <alignment horizontal="left" vertical="center" wrapText="1"/>
    </xf>
    <xf numFmtId="0" fontId="4" fillId="10" borderId="10" xfId="0" applyFont="1" applyFill="1" applyBorder="1" applyAlignment="1">
      <alignment horizontal="center" vertical="center" wrapText="1" readingOrder="1"/>
    </xf>
    <xf numFmtId="0" fontId="4" fillId="10" borderId="11" xfId="0" applyFont="1" applyFill="1" applyBorder="1" applyAlignment="1">
      <alignment horizontal="center" vertical="center" wrapText="1" readingOrder="1"/>
    </xf>
    <xf numFmtId="0" fontId="4" fillId="10" borderId="12" xfId="0" applyFont="1" applyFill="1" applyBorder="1" applyAlignment="1">
      <alignment horizontal="center" vertical="center" wrapText="1" readingOrder="1"/>
    </xf>
    <xf numFmtId="0" fontId="28" fillId="25" borderId="2" xfId="0" applyFont="1" applyFill="1" applyBorder="1" applyAlignment="1">
      <alignment horizontal="center" vertical="center" wrapText="1" readingOrder="1"/>
    </xf>
    <xf numFmtId="0" fontId="5" fillId="7" borderId="2" xfId="0" applyFont="1" applyFill="1" applyBorder="1" applyAlignment="1">
      <alignment horizontal="center" vertical="center" wrapText="1" readingOrder="1"/>
    </xf>
    <xf numFmtId="0" fontId="0" fillId="0" borderId="0" xfId="0" applyAlignment="1">
      <alignment horizontal="left"/>
    </xf>
  </cellXfs>
  <cellStyles count="2">
    <cellStyle name="Hyperlink" xfId="1" builtinId="8"/>
    <cellStyle name="Normal" xfId="0" builtinId="0"/>
  </cellStyles>
  <dxfs count="28">
    <dxf>
      <font>
        <color rgb="FF9C0006"/>
      </font>
    </dxf>
    <dxf>
      <font>
        <color theme="0"/>
      </font>
      <fill>
        <patternFill>
          <bgColor theme="8"/>
        </patternFill>
      </fill>
    </dxf>
    <dxf>
      <font>
        <color theme="0"/>
      </font>
      <fill>
        <patternFill>
          <bgColor theme="6"/>
        </patternFill>
      </fill>
    </dxf>
    <dxf>
      <font>
        <color theme="0"/>
      </font>
      <fill>
        <patternFill>
          <bgColor theme="7"/>
        </patternFill>
      </fill>
    </dxf>
    <dxf>
      <font>
        <color rgb="FF9C0006"/>
      </font>
    </dxf>
    <dxf>
      <font>
        <color theme="0"/>
      </font>
      <fill>
        <patternFill>
          <bgColor theme="8"/>
        </patternFill>
      </fill>
    </dxf>
    <dxf>
      <font>
        <color theme="0"/>
      </font>
      <fill>
        <patternFill>
          <bgColor theme="6"/>
        </patternFill>
      </fill>
    </dxf>
    <dxf>
      <font>
        <color theme="0"/>
      </font>
      <fill>
        <patternFill>
          <bgColor theme="7"/>
        </patternFill>
      </fill>
    </dxf>
    <dxf>
      <font>
        <color rgb="FF9C0006"/>
      </font>
    </dxf>
    <dxf>
      <font>
        <color theme="0"/>
      </font>
      <fill>
        <patternFill>
          <bgColor theme="8"/>
        </patternFill>
      </fill>
    </dxf>
    <dxf>
      <font>
        <color theme="0"/>
      </font>
      <fill>
        <patternFill>
          <bgColor theme="6"/>
        </patternFill>
      </fill>
    </dxf>
    <dxf>
      <font>
        <color theme="0"/>
      </font>
      <fill>
        <patternFill>
          <bgColor theme="7"/>
        </patternFill>
      </fill>
    </dxf>
    <dxf>
      <font>
        <color rgb="FF9C0006"/>
      </font>
    </dxf>
    <dxf>
      <font>
        <color theme="0"/>
      </font>
      <fill>
        <patternFill>
          <bgColor theme="8"/>
        </patternFill>
      </fill>
    </dxf>
    <dxf>
      <font>
        <color theme="0"/>
      </font>
      <fill>
        <patternFill>
          <bgColor theme="6"/>
        </patternFill>
      </fill>
    </dxf>
    <dxf>
      <font>
        <color theme="0"/>
      </font>
      <fill>
        <patternFill>
          <bgColor theme="7"/>
        </patternFill>
      </fill>
    </dxf>
    <dxf>
      <font>
        <color rgb="FF9C0006"/>
      </font>
    </dxf>
    <dxf>
      <font>
        <color theme="0"/>
      </font>
      <fill>
        <patternFill>
          <bgColor theme="8"/>
        </patternFill>
      </fill>
    </dxf>
    <dxf>
      <font>
        <color theme="0"/>
      </font>
      <fill>
        <patternFill>
          <bgColor theme="6"/>
        </patternFill>
      </fill>
    </dxf>
    <dxf>
      <font>
        <color theme="0"/>
      </font>
      <fill>
        <patternFill>
          <bgColor theme="7"/>
        </patternFill>
      </fill>
    </dxf>
    <dxf>
      <font>
        <color rgb="FF9C0006"/>
      </font>
    </dxf>
    <dxf>
      <font>
        <color theme="0"/>
      </font>
      <fill>
        <patternFill>
          <bgColor theme="8"/>
        </patternFill>
      </fill>
    </dxf>
    <dxf>
      <font>
        <color theme="0"/>
      </font>
      <fill>
        <patternFill>
          <bgColor theme="6"/>
        </patternFill>
      </fill>
    </dxf>
    <dxf>
      <font>
        <color theme="0"/>
      </font>
      <fill>
        <patternFill>
          <bgColor theme="7"/>
        </patternFill>
      </fill>
    </dxf>
    <dxf>
      <font>
        <color rgb="FF9C0006"/>
      </font>
    </dxf>
    <dxf>
      <font>
        <color theme="0"/>
      </font>
      <fill>
        <patternFill>
          <bgColor theme="8"/>
        </patternFill>
      </fill>
    </dxf>
    <dxf>
      <font>
        <color theme="0"/>
      </font>
      <fill>
        <patternFill>
          <bgColor theme="6"/>
        </patternFill>
      </fill>
    </dxf>
    <dxf>
      <font>
        <color theme="0"/>
      </font>
      <fill>
        <patternFill>
          <bgColor theme="7"/>
        </patternFill>
      </fill>
    </dxf>
  </dxfs>
  <tableStyles count="0" defaultTableStyle="TableStyleMedium2" defaultPivotStyle="PivotStyleLight16"/>
  <colors>
    <mruColors>
      <color rgb="FF000000"/>
      <color rgb="FF003D75"/>
      <color rgb="FF80C512"/>
      <color rgb="FF529EE7"/>
      <color rgb="FF000100"/>
      <color rgb="FF0050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r>
              <a:rPr lang="en-US">
                <a:solidFill>
                  <a:schemeClr val="tx2"/>
                </a:solidFill>
                <a:latin typeface="Arial Black" panose="020B0A04020102020204" pitchFamily="34" charset="0"/>
              </a:rPr>
              <a:t>Self Assessment</a:t>
            </a:r>
            <a:r>
              <a:rPr lang="en-US" baseline="0">
                <a:solidFill>
                  <a:schemeClr val="tx2"/>
                </a:solidFill>
                <a:latin typeface="Arial Black" panose="020B0A04020102020204" pitchFamily="34" charset="0"/>
              </a:rPr>
              <a:t> Maturity</a:t>
            </a:r>
            <a:endParaRPr lang="en-US">
              <a:solidFill>
                <a:schemeClr val="tx2"/>
              </a:solidFill>
              <a:latin typeface="Arial Black" panose="020B0A040201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endParaRPr lang="en-US"/>
        </a:p>
      </c:txPr>
    </c:title>
    <c:autoTitleDeleted val="0"/>
    <c:plotArea>
      <c:layout>
        <c:manualLayout>
          <c:layoutTarget val="inner"/>
          <c:xMode val="edge"/>
          <c:yMode val="edge"/>
          <c:x val="0.36967487233608287"/>
          <c:y val="8.7518320326255686E-2"/>
          <c:w val="0.55176586227123903"/>
          <c:h val="0.86139924379727029"/>
        </c:manualLayout>
      </c:layout>
      <c:barChart>
        <c:barDir val="bar"/>
        <c:grouping val="clustered"/>
        <c:varyColors val="0"/>
        <c:ser>
          <c:idx val="0"/>
          <c:order val="0"/>
          <c:tx>
            <c:strRef>
              <c:f>List!$J$3</c:f>
              <c:strCache>
                <c:ptCount val="1"/>
                <c:pt idx="0">
                  <c:v>Rating Number</c:v>
                </c:pt>
              </c:strCache>
            </c:strRef>
          </c:tx>
          <c:spPr>
            <a:solidFill>
              <a:schemeClr val="accent2"/>
            </a:solidFill>
            <a:ln>
              <a:noFill/>
            </a:ln>
            <a:effectLst/>
          </c:spPr>
          <c:invertIfNegative val="0"/>
          <c:dLbls>
            <c:dLbl>
              <c:idx val="0"/>
              <c:tx>
                <c:rich>
                  <a:bodyPr/>
                  <a:lstStyle/>
                  <a:p>
                    <a:endParaRPr lang="en-AU"/>
                  </a:p>
                </c:rich>
              </c:tx>
              <c:dLblPos val="outEnd"/>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6588-4224-967D-570047EF7C36}"/>
                </c:ext>
                <c:ext xmlns:c15="http://schemas.microsoft.com/office/drawing/2012/chart" uri="{CE6537A1-D6FC-4f65-9D91-7224C49458BB}"/>
              </c:extLst>
            </c:dLbl>
            <c:dLbl>
              <c:idx val="1"/>
              <c:tx>
                <c:rich>
                  <a:bodyPr/>
                  <a:lstStyle/>
                  <a:p>
                    <a:endParaRPr lang="en-AU"/>
                  </a:p>
                </c:rich>
              </c:tx>
              <c:dLblPos val="outEnd"/>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588-4224-967D-570047EF7C36}"/>
                </c:ext>
                <c:ext xmlns:c15="http://schemas.microsoft.com/office/drawing/2012/chart" uri="{CE6537A1-D6FC-4f65-9D91-7224C49458BB}"/>
              </c:extLst>
            </c:dLbl>
            <c:dLbl>
              <c:idx val="2"/>
              <c:tx>
                <c:rich>
                  <a:bodyPr/>
                  <a:lstStyle/>
                  <a:p>
                    <a:endParaRPr lang="en-AU"/>
                  </a:p>
                </c:rich>
              </c:tx>
              <c:dLblPos val="outEnd"/>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6588-4224-967D-570047EF7C36}"/>
                </c:ext>
                <c:ext xmlns:c15="http://schemas.microsoft.com/office/drawing/2012/chart" uri="{CE6537A1-D6FC-4f65-9D91-7224C49458BB}"/>
              </c:extLst>
            </c:dLbl>
            <c:dLbl>
              <c:idx val="3"/>
              <c:tx>
                <c:rich>
                  <a:bodyPr/>
                  <a:lstStyle/>
                  <a:p>
                    <a:endParaRPr lang="en-AU"/>
                  </a:p>
                </c:rich>
              </c:tx>
              <c:dLblPos val="outEnd"/>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588-4224-967D-570047EF7C36}"/>
                </c:ext>
                <c:ext xmlns:c15="http://schemas.microsoft.com/office/drawing/2012/chart" uri="{CE6537A1-D6FC-4f65-9D91-7224C49458BB}"/>
              </c:extLst>
            </c:dLbl>
            <c:dLbl>
              <c:idx val="4"/>
              <c:tx>
                <c:rich>
                  <a:bodyPr/>
                  <a:lstStyle/>
                  <a:p>
                    <a:endParaRPr lang="en-AU"/>
                  </a:p>
                </c:rich>
              </c:tx>
              <c:dLblPos val="outEnd"/>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6588-4224-967D-570047EF7C36}"/>
                </c:ext>
                <c:ext xmlns:c15="http://schemas.microsoft.com/office/drawing/2012/chart" uri="{CE6537A1-D6FC-4f65-9D91-7224C49458BB}"/>
              </c:extLst>
            </c:dLbl>
            <c:dLbl>
              <c:idx val="5"/>
              <c:tx>
                <c:rich>
                  <a:bodyPr/>
                  <a:lstStyle/>
                  <a:p>
                    <a:endParaRPr lang="en-AU"/>
                  </a:p>
                </c:rich>
              </c:tx>
              <c:dLblPos val="outEnd"/>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6588-4224-967D-570047EF7C36}"/>
                </c:ext>
                <c:ext xmlns:c15="http://schemas.microsoft.com/office/drawing/2012/chart" uri="{CE6537A1-D6FC-4f65-9D91-7224C49458BB}"/>
              </c:extLst>
            </c:dLbl>
            <c:dLbl>
              <c:idx val="6"/>
              <c:tx>
                <c:rich>
                  <a:bodyPr/>
                  <a:lstStyle/>
                  <a:p>
                    <a:endParaRPr lang="en-AU"/>
                  </a:p>
                </c:rich>
              </c:tx>
              <c:dLblPos val="outEnd"/>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6588-4224-967D-570047EF7C36}"/>
                </c:ext>
                <c:ext xmlns:c15="http://schemas.microsoft.com/office/drawing/2012/chart" uri="{CE6537A1-D6FC-4f65-9D91-7224C49458BB}"/>
              </c:extLst>
            </c:dLbl>
            <c:dLbl>
              <c:idx val="7"/>
              <c:tx>
                <c:rich>
                  <a:bodyPr/>
                  <a:lstStyle/>
                  <a:p>
                    <a:endParaRPr lang="en-AU"/>
                  </a:p>
                </c:rich>
              </c:tx>
              <c:dLblPos val="outEnd"/>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588-4224-967D-570047EF7C36}"/>
                </c:ext>
                <c:ext xmlns:c15="http://schemas.microsoft.com/office/drawing/2012/chart" uri="{CE6537A1-D6FC-4f65-9D91-7224C49458BB}"/>
              </c:extLst>
            </c:dLbl>
            <c:spPr>
              <a:noFill/>
              <a:ln>
                <a:solidFill>
                  <a:schemeClr val="accent2"/>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List!$I$4:$I$11</c:f>
              <c:strCache>
                <c:ptCount val="8"/>
                <c:pt idx="0">
                  <c:v>ADVANCE H&amp;S RISK MANAGEMENT</c:v>
                </c:pt>
                <c:pt idx="1">
                  <c:v>DRIVE INNOVATION AND IMPROVEMENT</c:v>
                </c:pt>
                <c:pt idx="2">
                  <c:v>PROMOTE A CULTURE THAT SUPPORTS H&amp;S</c:v>
                </c:pt>
                <c:pt idx="3">
                  <c:v>STRENGTHEN PARTNERSHIPS AND RELATIONSHIPS</c:v>
                </c:pt>
                <c:pt idx="4">
                  <c:v>ENSURE EFFECTIVE SYSTEMS AND DESIGN</c:v>
                </c:pt>
                <c:pt idx="5">
                  <c:v>FACILITATE OPEN AND HONEST COMMUNICATION</c:v>
                </c:pt>
                <c:pt idx="6">
                  <c:v>ESTABLISH CLEAR GOVERNANCE AND ACCOUTNABILITY</c:v>
                </c:pt>
                <c:pt idx="7">
                  <c:v>DEMONSTRATE LEADERSHIP COMMITMENT</c:v>
                </c:pt>
              </c:strCache>
            </c:strRef>
          </c:cat>
          <c:val>
            <c:numRef>
              <c:f>List!$J$4:$J$11</c:f>
              <c:numCache>
                <c:formatCode>General</c:formatCode>
                <c:ptCount val="8"/>
                <c:pt idx="0">
                  <c:v>#N/A</c:v>
                </c:pt>
                <c:pt idx="1">
                  <c:v>#N/A</c:v>
                </c:pt>
                <c:pt idx="2">
                  <c:v>#N/A</c:v>
                </c:pt>
                <c:pt idx="3">
                  <c:v>#N/A</c:v>
                </c:pt>
                <c:pt idx="4">
                  <c:v>#N/A</c:v>
                </c:pt>
                <c:pt idx="5">
                  <c:v>#N/A</c:v>
                </c:pt>
                <c:pt idx="6">
                  <c:v>#N/A</c:v>
                </c:pt>
                <c:pt idx="7">
                  <c:v>#N/A</c:v>
                </c:pt>
              </c:numCache>
            </c:numRef>
          </c:val>
          <c:extLst xmlns:c16r2="http://schemas.microsoft.com/office/drawing/2015/06/chart">
            <c:ext xmlns:c16="http://schemas.microsoft.com/office/drawing/2014/chart" uri="{C3380CC4-5D6E-409C-BE32-E72D297353CC}">
              <c16:uniqueId val="{00000000-DE8E-4B62-ACB0-6ADBEDD38C31}"/>
            </c:ext>
          </c:extLst>
        </c:ser>
        <c:dLbls>
          <c:showLegendKey val="0"/>
          <c:showVal val="0"/>
          <c:showCatName val="0"/>
          <c:showSerName val="0"/>
          <c:showPercent val="0"/>
          <c:showBubbleSize val="0"/>
        </c:dLbls>
        <c:gapWidth val="219"/>
        <c:axId val="434601072"/>
        <c:axId val="434600288"/>
      </c:barChart>
      <c:catAx>
        <c:axId val="434601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434600288"/>
        <c:crosses val="autoZero"/>
        <c:auto val="1"/>
        <c:lblAlgn val="ctr"/>
        <c:lblOffset val="100"/>
        <c:noMultiLvlLbl val="0"/>
      </c:catAx>
      <c:valAx>
        <c:axId val="434600288"/>
        <c:scaling>
          <c:orientation val="minMax"/>
          <c:max val="3"/>
        </c:scaling>
        <c:delete val="1"/>
        <c:axPos val="b"/>
        <c:numFmt formatCode="General" sourceLinked="1"/>
        <c:majorTickMark val="none"/>
        <c:minorTickMark val="none"/>
        <c:tickLblPos val="nextTo"/>
        <c:crossAx val="434601072"/>
        <c:crosses val="autoZero"/>
        <c:crossBetween val="between"/>
        <c:majorUnit val="1"/>
        <c:min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2721</xdr:colOff>
      <xdr:row>0</xdr:row>
      <xdr:rowOff>0</xdr:rowOff>
    </xdr:from>
    <xdr:to>
      <xdr:col>4</xdr:col>
      <xdr:colOff>569171</xdr:colOff>
      <xdr:row>6</xdr:row>
      <xdr:rowOff>95856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764" y="0"/>
          <a:ext cx="1187647" cy="118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140922</xdr:rowOff>
    </xdr:from>
    <xdr:to>
      <xdr:col>14</xdr:col>
      <xdr:colOff>127000</xdr:colOff>
      <xdr:row>2</xdr:row>
      <xdr:rowOff>140922</xdr:rowOff>
    </xdr:to>
    <xdr:sp macro="" textlink="">
      <xdr:nvSpPr>
        <xdr:cNvPr id="4" name="Title 1">
          <a:extLst>
            <a:ext uri="{FF2B5EF4-FFF2-40B4-BE49-F238E27FC236}">
              <a16:creationId xmlns:a16="http://schemas.microsoft.com/office/drawing/2014/main" xmlns="" id="{00000000-0008-0000-0000-000004000000}"/>
            </a:ext>
          </a:extLst>
        </xdr:cNvPr>
        <xdr:cNvSpPr txBox="1">
          <a:spLocks/>
        </xdr:cNvSpPr>
      </xdr:nvSpPr>
      <xdr:spPr bwMode="auto">
        <a:xfrm>
          <a:off x="1576917" y="140922"/>
          <a:ext cx="4773083" cy="359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altLang="en-US" sz="1400" b="1">
              <a:solidFill>
                <a:schemeClr val="bg1"/>
              </a:solidFill>
              <a:latin typeface="Arial Black" panose="020B0A04020102020204" pitchFamily="34" charset="0"/>
            </a:rPr>
            <a:t>WATER INDUSTRY HEALTH AND SAFETY MATURITY MODEL</a:t>
          </a:r>
          <a:r>
            <a:rPr lang="en-US" altLang="en-US" sz="1400" b="1" baseline="0">
              <a:solidFill>
                <a:schemeClr val="bg1"/>
              </a:solidFill>
              <a:latin typeface="Arial Black" panose="020B0A04020102020204" pitchFamily="34" charset="0"/>
            </a:rPr>
            <a:t> - </a:t>
          </a:r>
          <a:r>
            <a:rPr lang="en-US" altLang="en-US" sz="1400" b="1">
              <a:solidFill>
                <a:schemeClr val="bg1"/>
              </a:solidFill>
              <a:latin typeface="Arial Black" panose="020B0A04020102020204" pitchFamily="34" charset="0"/>
            </a:rPr>
            <a:t>SELF</a:t>
          </a:r>
          <a:r>
            <a:rPr lang="en-US" altLang="en-US" sz="1400" b="1" baseline="0">
              <a:solidFill>
                <a:schemeClr val="bg1"/>
              </a:solidFill>
              <a:latin typeface="Arial Black" panose="020B0A04020102020204" pitchFamily="34" charset="0"/>
            </a:rPr>
            <a:t> ASSESSMENT TOOL</a:t>
          </a:r>
          <a:r>
            <a:rPr lang="en-US" altLang="en-US" sz="1400" b="1">
              <a:solidFill>
                <a:schemeClr val="bg1"/>
              </a:solidFill>
              <a:latin typeface="Arial Black" panose="020B0A04020102020204" pitchFamily="34" charset="0"/>
            </a:rPr>
            <a:t/>
          </a:r>
          <a:br>
            <a:rPr lang="en-US" altLang="en-US" sz="1400" b="1">
              <a:solidFill>
                <a:schemeClr val="bg1"/>
              </a:solidFill>
              <a:latin typeface="Arial Black" panose="020B0A04020102020204" pitchFamily="34" charset="0"/>
            </a:rPr>
          </a:br>
          <a:endParaRPr lang="en-AU" sz="1400">
            <a:latin typeface="Arial Black" panose="020B0A04020102020204" pitchFamily="34" charset="0"/>
            <a:cs typeface="Arial" panose="020B0604020202020204" pitchFamily="34" charset="0"/>
          </a:endParaRPr>
        </a:p>
      </xdr:txBody>
    </xdr:sp>
    <xdr:clientData/>
  </xdr:twoCellAnchor>
  <xdr:twoCellAnchor>
    <xdr:from>
      <xdr:col>2</xdr:col>
      <xdr:colOff>1</xdr:colOff>
      <xdr:row>11</xdr:row>
      <xdr:rowOff>95936</xdr:rowOff>
    </xdr:from>
    <xdr:to>
      <xdr:col>13</xdr:col>
      <xdr:colOff>0</xdr:colOff>
      <xdr:row>32</xdr:row>
      <xdr:rowOff>101599</xdr:rowOff>
    </xdr:to>
    <xdr:sp macro="" textlink="">
      <xdr:nvSpPr>
        <xdr:cNvPr id="5" name="Rectangle 4">
          <a:extLst>
            <a:ext uri="{FF2B5EF4-FFF2-40B4-BE49-F238E27FC236}">
              <a16:creationId xmlns:a16="http://schemas.microsoft.com/office/drawing/2014/main" xmlns="" id="{F79FF02A-0666-476A-B506-B081066E64D0}"/>
            </a:ext>
          </a:extLst>
        </xdr:cNvPr>
        <xdr:cNvSpPr/>
      </xdr:nvSpPr>
      <xdr:spPr>
        <a:xfrm>
          <a:off x="177801" y="2058086"/>
          <a:ext cx="5797549" cy="3739463"/>
        </a:xfrm>
        <a:prstGeom prst="rect">
          <a:avLst/>
        </a:prstGeom>
        <a:solidFill>
          <a:srgbClr val="80C512"/>
        </a:solidFill>
        <a:ln w="9525">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r>
            <a:rPr lang="en-AU" sz="1200" b="1">
              <a:solidFill>
                <a:schemeClr val="bg1"/>
              </a:solidFill>
              <a:latin typeface="Arial Black" panose="020B0A04020102020204" pitchFamily="34" charset="0"/>
              <a:cs typeface="Arial" panose="020B0604020202020204" pitchFamily="34" charset="0"/>
            </a:rPr>
            <a:t>BACKGROUND</a:t>
          </a:r>
        </a:p>
        <a:p>
          <a:pPr rtl="0" eaLnBrk="0" fontAlgn="base" hangingPunct="0"/>
          <a:r>
            <a:rPr lang="en-AU" sz="1100" kern="1200">
              <a:solidFill>
                <a:schemeClr val="lt1"/>
              </a:solidFill>
              <a:effectLst/>
              <a:latin typeface="Arial" panose="020B0604020202020204" pitchFamily="34" charset="0"/>
              <a:ea typeface="+mn-ea"/>
              <a:cs typeface="Arial" panose="020B0604020202020204" pitchFamily="34" charset="0"/>
            </a:rPr>
            <a:t>Organisations that work both in, or with the water industry in operation, maintenance, construction, corporate, and program activities, face similar Health and Safety (H&amp;S) challenges irrespective of where they may be in their H&amp;S journey.</a:t>
          </a:r>
          <a:r>
            <a:rPr lang="en-AU" sz="1100" kern="1200" baseline="0">
              <a:solidFill>
                <a:schemeClr val="lt1"/>
              </a:solidFill>
              <a:effectLst/>
              <a:latin typeface="Arial" panose="020B0604020202020204" pitchFamily="34" charset="0"/>
              <a:ea typeface="+mn-ea"/>
              <a:cs typeface="Arial" panose="020B0604020202020204" pitchFamily="34" charset="0"/>
            </a:rPr>
            <a:t> </a:t>
          </a:r>
          <a:r>
            <a:rPr lang="en-AU" sz="1100" kern="1200">
              <a:solidFill>
                <a:schemeClr val="lt1"/>
              </a:solidFill>
              <a:effectLst/>
              <a:latin typeface="Arial" panose="020B0604020202020204" pitchFamily="34" charset="0"/>
              <a:ea typeface="+mn-ea"/>
              <a:cs typeface="Arial" panose="020B0604020202020204" pitchFamily="34" charset="0"/>
            </a:rPr>
            <a:t>In consideration of</a:t>
          </a:r>
          <a:r>
            <a:rPr lang="en-AU" sz="1100" kern="1200" baseline="0">
              <a:solidFill>
                <a:schemeClr val="lt1"/>
              </a:solidFill>
              <a:effectLst/>
              <a:latin typeface="Arial" panose="020B0604020202020204" pitchFamily="34" charset="0"/>
              <a:ea typeface="+mn-ea"/>
              <a:cs typeface="Arial" panose="020B0604020202020204" pitchFamily="34" charset="0"/>
            </a:rPr>
            <a:t> key industry challenges, forces of change, the future of the work environment, and</a:t>
          </a:r>
          <a:r>
            <a:rPr lang="en-AU" sz="1100" kern="1200">
              <a:solidFill>
                <a:schemeClr val="lt1"/>
              </a:solidFill>
              <a:effectLst/>
              <a:latin typeface="Arial" panose="020B0604020202020204" pitchFamily="34" charset="0"/>
              <a:ea typeface="+mn-ea"/>
              <a:cs typeface="Arial" panose="020B0604020202020204" pitchFamily="34" charset="0"/>
            </a:rPr>
            <a:t> thorough consultation with WSAA members and delivery partners, we have determined that the development and advancement of H&amp;S performance and culture in the water industry is best achieved through two key areas:</a:t>
          </a:r>
        </a:p>
        <a:p>
          <a:pPr rtl="0" eaLnBrk="0" fontAlgn="base" hangingPunct="0"/>
          <a:endParaRPr lang="en-AU" sz="1100">
            <a:effectLst/>
            <a:latin typeface="Arial" panose="020B0604020202020204" pitchFamily="34" charset="0"/>
            <a:cs typeface="Arial" panose="020B0604020202020204" pitchFamily="34" charset="0"/>
          </a:endParaRPr>
        </a:p>
        <a:p>
          <a:pPr rtl="0" eaLnBrk="0" fontAlgn="base" hangingPunct="0"/>
          <a:r>
            <a:rPr lang="en-AU" sz="1100" i="0" kern="1200">
              <a:solidFill>
                <a:schemeClr val="lt1"/>
              </a:solidFill>
              <a:effectLst/>
              <a:latin typeface="+mn-lt"/>
              <a:ea typeface="+mn-ea"/>
              <a:cs typeface="+mn-cs"/>
            </a:rPr>
            <a:t>1. </a:t>
          </a:r>
          <a:r>
            <a:rPr lang="en-AU" sz="1100" kern="1200">
              <a:solidFill>
                <a:schemeClr val="lt1"/>
              </a:solidFill>
              <a:effectLst/>
              <a:latin typeface="+mn-lt"/>
              <a:ea typeface="+mn-ea"/>
              <a:cs typeface="+mn-cs"/>
            </a:rPr>
            <a:t>Developed through</a:t>
          </a:r>
          <a:r>
            <a:rPr lang="en-AU" sz="1100" kern="1200" baseline="0">
              <a:solidFill>
                <a:schemeClr val="lt1"/>
              </a:solidFill>
              <a:effectLst/>
              <a:latin typeface="+mn-lt"/>
              <a:ea typeface="+mn-ea"/>
              <a:cs typeface="+mn-cs"/>
            </a:rPr>
            <a:t> </a:t>
          </a:r>
          <a:r>
            <a:rPr lang="en-AU" sz="1100" kern="1200">
              <a:solidFill>
                <a:schemeClr val="lt1"/>
              </a:solidFill>
              <a:effectLst/>
              <a:latin typeface="+mn-lt"/>
              <a:ea typeface="+mn-ea"/>
              <a:cs typeface="+mn-cs"/>
            </a:rPr>
            <a:t>collaboration with WSAA members, their delivery partners and other key stakeholders, the </a:t>
          </a:r>
          <a:r>
            <a:rPr lang="en-AU" sz="1100" i="1" kern="1200">
              <a:solidFill>
                <a:schemeClr val="lt1"/>
              </a:solidFill>
              <a:effectLst/>
              <a:latin typeface="+mn-lt"/>
              <a:ea typeface="+mn-ea"/>
              <a:cs typeface="+mn-cs"/>
            </a:rPr>
            <a:t>Water Industry Health and Safety Maturity Model</a:t>
          </a:r>
          <a:r>
            <a:rPr lang="en-AU" sz="1100" kern="1200">
              <a:solidFill>
                <a:schemeClr val="lt1"/>
              </a:solidFill>
              <a:effectLst/>
              <a:latin typeface="+mn-lt"/>
              <a:ea typeface="+mn-ea"/>
              <a:cs typeface="+mn-cs"/>
            </a:rPr>
            <a:t> contains a set of eight principles identified as fundamental to advancing the maturity of the Water Industry;</a:t>
          </a:r>
          <a:r>
            <a:rPr lang="en-AU" sz="1100" kern="1200" baseline="0">
              <a:solidFill>
                <a:schemeClr val="lt1"/>
              </a:solidFill>
              <a:effectLst/>
              <a:latin typeface="+mn-lt"/>
              <a:ea typeface="+mn-ea"/>
              <a:cs typeface="+mn-cs"/>
            </a:rPr>
            <a:t> and</a:t>
          </a:r>
          <a:endParaRPr lang="en-AU" sz="1100">
            <a:effectLst/>
          </a:endParaRPr>
        </a:p>
        <a:p>
          <a:pPr rtl="0" eaLnBrk="0" fontAlgn="base" hangingPunct="0"/>
          <a:r>
            <a:rPr lang="en-AU" sz="1100" i="0" kern="1200">
              <a:solidFill>
                <a:schemeClr val="lt1"/>
              </a:solidFill>
              <a:effectLst/>
              <a:latin typeface="+mn-lt"/>
              <a:ea typeface="+mn-ea"/>
              <a:cs typeface="+mn-cs"/>
            </a:rPr>
            <a:t>2. </a:t>
          </a:r>
          <a:r>
            <a:rPr lang="en-AU" sz="1100" i="1" kern="1200">
              <a:solidFill>
                <a:schemeClr val="lt1"/>
              </a:solidFill>
              <a:effectLst/>
              <a:latin typeface="+mn-lt"/>
              <a:ea typeface="+mn-ea"/>
              <a:cs typeface="+mn-cs"/>
            </a:rPr>
            <a:t>Mental Health Framework </a:t>
          </a:r>
          <a:r>
            <a:rPr lang="en-AU" sz="1100" kern="1200">
              <a:solidFill>
                <a:schemeClr val="lt1"/>
              </a:solidFill>
              <a:effectLst/>
              <a:latin typeface="+mn-lt"/>
              <a:ea typeface="+mn-ea"/>
              <a:cs typeface="+mn-cs"/>
            </a:rPr>
            <a:t>which explores eight critical areas to drive change through a pipeline of actions.</a:t>
          </a:r>
          <a:endParaRPr lang="en-AU" sz="1100">
            <a:effectLst/>
          </a:endParaRPr>
        </a:p>
        <a:p>
          <a:pPr rtl="0" eaLnBrk="0" fontAlgn="base" hangingPunct="0"/>
          <a:endParaRPr lang="en-AU" sz="1100" kern="1200">
            <a:solidFill>
              <a:schemeClr val="lt1"/>
            </a:solidFill>
            <a:effectLst/>
            <a:latin typeface="Arial" panose="020B0604020202020204" pitchFamily="34" charset="0"/>
            <a:ea typeface="+mn-ea"/>
            <a:cs typeface="Arial" panose="020B0604020202020204" pitchFamily="34" charset="0"/>
          </a:endParaRPr>
        </a:p>
        <a:p>
          <a:pPr rtl="0" eaLnBrk="0" fontAlgn="base" hangingPunct="0"/>
          <a:r>
            <a:rPr lang="en-AU" sz="1100" kern="1200">
              <a:solidFill>
                <a:schemeClr val="lt1"/>
              </a:solidFill>
              <a:effectLst/>
              <a:latin typeface="Arial" panose="020B0604020202020204" pitchFamily="34" charset="0"/>
              <a:ea typeface="+mn-ea"/>
              <a:cs typeface="Arial" panose="020B0604020202020204" pitchFamily="34" charset="0"/>
            </a:rPr>
            <a:t>Application of the content in these documents will help develop physically and mentally healthy workplaces, and promote the industry learning and growing together.</a:t>
          </a:r>
        </a:p>
        <a:p>
          <a:endParaRPr lang="en-AU" sz="1100">
            <a:solidFill>
              <a:schemeClr val="bg1"/>
            </a:solidFill>
            <a:latin typeface="Arial" panose="020B0604020202020204" pitchFamily="34" charset="0"/>
            <a:cs typeface="Arial" panose="020B0604020202020204" pitchFamily="34" charset="0"/>
          </a:endParaRPr>
        </a:p>
        <a:p>
          <a:r>
            <a:rPr lang="en-AU" sz="1100">
              <a:solidFill>
                <a:schemeClr val="bg1"/>
              </a:solidFill>
              <a:latin typeface="Arial" panose="020B0604020202020204" pitchFamily="34" charset="0"/>
              <a:cs typeface="Arial" panose="020B0604020202020204" pitchFamily="34" charset="0"/>
            </a:rPr>
            <a:t>The</a:t>
          </a:r>
          <a:r>
            <a:rPr lang="en-AU" sz="1100" baseline="0">
              <a:solidFill>
                <a:schemeClr val="bg1"/>
              </a:solidFill>
              <a:latin typeface="Arial" panose="020B0604020202020204" pitchFamily="34" charset="0"/>
              <a:cs typeface="Arial" panose="020B0604020202020204" pitchFamily="34" charset="0"/>
            </a:rPr>
            <a:t> WSAA Self Assessment Tool is to be used in conjunction with </a:t>
          </a:r>
          <a:r>
            <a:rPr lang="en-AU" sz="1100" kern="1200" baseline="0">
              <a:solidFill>
                <a:schemeClr val="bg1"/>
              </a:solidFill>
              <a:latin typeface="Arial" panose="020B0604020202020204" pitchFamily="34" charset="0"/>
              <a:ea typeface="+mn-ea"/>
              <a:cs typeface="Arial" panose="020B0604020202020204" pitchFamily="34" charset="0"/>
            </a:rPr>
            <a:t>the </a:t>
          </a:r>
          <a:r>
            <a:rPr lang="en-AU" sz="1100" i="1" kern="1200">
              <a:solidFill>
                <a:schemeClr val="lt1"/>
              </a:solidFill>
              <a:effectLst/>
              <a:latin typeface="+mn-lt"/>
              <a:ea typeface="+mn-ea"/>
              <a:cs typeface="+mn-cs"/>
            </a:rPr>
            <a:t>Water Industry Health and Safety Maturity Model</a:t>
          </a:r>
          <a:r>
            <a:rPr lang="en-AU" sz="1100" i="1" kern="1200" baseline="0">
              <a:solidFill>
                <a:schemeClr val="bg1"/>
              </a:solidFill>
              <a:latin typeface="Arial" panose="020B0604020202020204" pitchFamily="34" charset="0"/>
              <a:ea typeface="+mn-ea"/>
              <a:cs typeface="Arial" panose="020B0604020202020204" pitchFamily="34" charset="0"/>
            </a:rPr>
            <a:t> </a:t>
          </a:r>
          <a:r>
            <a:rPr lang="en-AU" sz="1100" kern="1200" baseline="0">
              <a:solidFill>
                <a:schemeClr val="bg1"/>
              </a:solidFill>
              <a:latin typeface="Arial" panose="020B0604020202020204" pitchFamily="34" charset="0"/>
              <a:ea typeface="+mn-ea"/>
              <a:cs typeface="Arial" panose="020B0604020202020204" pitchFamily="34" charset="0"/>
            </a:rPr>
            <a:t>document, and provides a platform through which organisations can assess their current state against the eight principles defined in the model as outlined in the overview below. </a:t>
          </a:r>
        </a:p>
      </xdr:txBody>
    </xdr:sp>
    <xdr:clientData/>
  </xdr:twoCellAnchor>
  <xdr:twoCellAnchor>
    <xdr:from>
      <xdr:col>2</xdr:col>
      <xdr:colOff>0</xdr:colOff>
      <xdr:row>7</xdr:row>
      <xdr:rowOff>29282</xdr:rowOff>
    </xdr:from>
    <xdr:to>
      <xdr:col>13</xdr:col>
      <xdr:colOff>0</xdr:colOff>
      <xdr:row>10</xdr:row>
      <xdr:rowOff>183930</xdr:rowOff>
    </xdr:to>
    <xdr:sp macro="" textlink="">
      <xdr:nvSpPr>
        <xdr:cNvPr id="6" name="Rectangle 5">
          <a:extLst>
            <a:ext uri="{FF2B5EF4-FFF2-40B4-BE49-F238E27FC236}">
              <a16:creationId xmlns:a16="http://schemas.microsoft.com/office/drawing/2014/main" xmlns="" id="{DCF4ACC0-7904-46B0-9894-827A1EFA291B}"/>
            </a:ext>
          </a:extLst>
        </xdr:cNvPr>
        <xdr:cNvSpPr/>
      </xdr:nvSpPr>
      <xdr:spPr>
        <a:xfrm>
          <a:off x="131379" y="1316799"/>
          <a:ext cx="5938345" cy="706441"/>
        </a:xfrm>
        <a:prstGeom prst="rect">
          <a:avLst/>
        </a:prstGeom>
        <a:solidFill>
          <a:schemeClr val="accent3"/>
        </a:solidFill>
        <a:ln>
          <a:noFill/>
        </a:ln>
      </xdr:spPr>
      <xdr:txBody>
        <a:bodyPr wrap="square" anchor="ctr" anchorCtr="0">
          <a:noAutofit/>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pPr algn="ctr"/>
          <a:r>
            <a:rPr lang="en-AU" sz="1400" b="1">
              <a:solidFill>
                <a:schemeClr val="bg1"/>
              </a:solidFill>
              <a:latin typeface="Arial Bold" panose="020B0704020202020204" pitchFamily="34" charset="0"/>
              <a:cs typeface="Arial Bold" panose="020B0704020202020204" pitchFamily="34" charset="0"/>
            </a:rPr>
            <a:t>Through a clear and coordinated approach, we can push our industry forward towards a better health and safety future.</a:t>
          </a:r>
        </a:p>
      </xdr:txBody>
    </xdr:sp>
    <xdr:clientData/>
  </xdr:twoCellAnchor>
  <xdr:twoCellAnchor>
    <xdr:from>
      <xdr:col>4</xdr:col>
      <xdr:colOff>5134</xdr:colOff>
      <xdr:row>71</xdr:row>
      <xdr:rowOff>169449</xdr:rowOff>
    </xdr:from>
    <xdr:to>
      <xdr:col>9</xdr:col>
      <xdr:colOff>585364</xdr:colOff>
      <xdr:row>71</xdr:row>
      <xdr:rowOff>169449</xdr:rowOff>
    </xdr:to>
    <xdr:cxnSp macro="">
      <xdr:nvCxnSpPr>
        <xdr:cNvPr id="44" name="Straight Arrow Connector 43">
          <a:extLst>
            <a:ext uri="{FF2B5EF4-FFF2-40B4-BE49-F238E27FC236}">
              <a16:creationId xmlns:a16="http://schemas.microsoft.com/office/drawing/2014/main" xmlns="" id="{FA8C2C36-316D-4E72-8E40-C5AC9C8123DA}"/>
            </a:ext>
          </a:extLst>
        </xdr:cNvPr>
        <xdr:cNvCxnSpPr/>
      </xdr:nvCxnSpPr>
      <xdr:spPr>
        <a:xfrm>
          <a:off x="919124" y="20035877"/>
          <a:ext cx="3661092" cy="0"/>
        </a:xfrm>
        <a:prstGeom prst="straightConnector1">
          <a:avLst/>
        </a:prstGeom>
        <a:ln w="38100">
          <a:solidFill>
            <a:schemeClr val="accent3"/>
          </a:solidFill>
          <a:tailEnd type="triangle"/>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508342</xdr:colOff>
      <xdr:row>71</xdr:row>
      <xdr:rowOff>220796</xdr:rowOff>
    </xdr:from>
    <xdr:to>
      <xdr:col>8</xdr:col>
      <xdr:colOff>164313</xdr:colOff>
      <xdr:row>71</xdr:row>
      <xdr:rowOff>446726</xdr:rowOff>
    </xdr:to>
    <xdr:sp macro="" textlink="">
      <xdr:nvSpPr>
        <xdr:cNvPr id="45" name="TextBox 44">
          <a:extLst>
            <a:ext uri="{FF2B5EF4-FFF2-40B4-BE49-F238E27FC236}">
              <a16:creationId xmlns:a16="http://schemas.microsoft.com/office/drawing/2014/main" xmlns="" id="{DC335483-31EB-4B84-B5EF-8EB2C470475B}"/>
            </a:ext>
          </a:extLst>
        </xdr:cNvPr>
        <xdr:cNvSpPr txBox="1"/>
      </xdr:nvSpPr>
      <xdr:spPr>
        <a:xfrm>
          <a:off x="2038503" y="20087224"/>
          <a:ext cx="1504489" cy="225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1"/>
              </a:solidFill>
            </a:rPr>
            <a:t>Maturity</a:t>
          </a:r>
          <a:r>
            <a:rPr lang="en-AU" sz="1100" baseline="0">
              <a:solidFill>
                <a:schemeClr val="accent1"/>
              </a:solidFill>
            </a:rPr>
            <a:t> Continuum </a:t>
          </a:r>
          <a:endParaRPr lang="en-AU" sz="1100">
            <a:solidFill>
              <a:schemeClr val="accent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457441</xdr:colOff>
      <xdr:row>1</xdr:row>
      <xdr:rowOff>0</xdr:rowOff>
    </xdr:from>
    <xdr:to>
      <xdr:col>9</xdr:col>
      <xdr:colOff>972190</xdr:colOff>
      <xdr:row>4</xdr:row>
      <xdr:rowOff>0</xdr:rowOff>
    </xdr:to>
    <xdr:sp macro="" textlink="">
      <xdr:nvSpPr>
        <xdr:cNvPr id="5" name="Title 1">
          <a:extLst>
            <a:ext uri="{FF2B5EF4-FFF2-40B4-BE49-F238E27FC236}">
              <a16:creationId xmlns:a16="http://schemas.microsoft.com/office/drawing/2014/main" xmlns="" id="{00000000-0008-0000-0100-000005000000}"/>
            </a:ext>
          </a:extLst>
        </xdr:cNvPr>
        <xdr:cNvSpPr txBox="1">
          <a:spLocks/>
        </xdr:cNvSpPr>
      </xdr:nvSpPr>
      <xdr:spPr bwMode="auto">
        <a:xfrm>
          <a:off x="2891608" y="179917"/>
          <a:ext cx="7055249"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sz="1800" b="1">
              <a:solidFill>
                <a:schemeClr val="bg1"/>
              </a:solidFill>
              <a:latin typeface="Arial Black" panose="020B0A04020102020204" pitchFamily="34" charset="0"/>
              <a:cs typeface="+mn-cs"/>
            </a:rPr>
            <a:t>SELF</a:t>
          </a:r>
          <a:r>
            <a:rPr lang="en-US" sz="1800" b="1" baseline="0">
              <a:solidFill>
                <a:schemeClr val="bg1"/>
              </a:solidFill>
              <a:latin typeface="Arial Black" panose="020B0A04020102020204" pitchFamily="34" charset="0"/>
              <a:cs typeface="+mn-cs"/>
            </a:rPr>
            <a:t> ASSESSMENT </a:t>
          </a:r>
          <a:r>
            <a:rPr lang="en-US" sz="1800" b="1">
              <a:solidFill>
                <a:schemeClr val="bg1"/>
              </a:solidFill>
              <a:latin typeface="Arial Black" panose="020B0A04020102020204" pitchFamily="34" charset="0"/>
              <a:cs typeface="+mn-cs"/>
            </a:rPr>
            <a:t>SUMMARY</a:t>
          </a:r>
          <a:r>
            <a:rPr lang="en-AU" sz="1800">
              <a:latin typeface="Arial Black" panose="020B0A04020102020204" pitchFamily="34" charset="0"/>
              <a:cs typeface="Arial" panose="020B0604020202020204" pitchFamily="34" charset="0"/>
            </a:rPr>
            <a:t/>
          </a:r>
          <a:br>
            <a:rPr lang="en-AU" sz="1800">
              <a:latin typeface="Arial Black" panose="020B0A04020102020204" pitchFamily="34" charset="0"/>
              <a:cs typeface="Arial" panose="020B0604020202020204" pitchFamily="34" charset="0"/>
            </a:rPr>
          </a:br>
          <a:endParaRPr lang="en-AU" sz="1800">
            <a:latin typeface="Arial Black" panose="020B0A04020102020204" pitchFamily="34" charset="0"/>
            <a:cs typeface="Arial" panose="020B0604020202020204" pitchFamily="34" charset="0"/>
          </a:endParaRPr>
        </a:p>
      </xdr:txBody>
    </xdr:sp>
    <xdr:clientData/>
  </xdr:twoCellAnchor>
  <xdr:twoCellAnchor>
    <xdr:from>
      <xdr:col>6</xdr:col>
      <xdr:colOff>401330</xdr:colOff>
      <xdr:row>15</xdr:row>
      <xdr:rowOff>0</xdr:rowOff>
    </xdr:from>
    <xdr:to>
      <xdr:col>12</xdr:col>
      <xdr:colOff>904955</xdr:colOff>
      <xdr:row>25</xdr:row>
      <xdr:rowOff>0</xdr:rowOff>
    </xdr:to>
    <xdr:graphicFrame macro="">
      <xdr:nvGraphicFramePr>
        <xdr:cNvPr id="6" name="Chart 5">
          <a:extLst>
            <a:ext uri="{FF2B5EF4-FFF2-40B4-BE49-F238E27FC236}">
              <a16:creationId xmlns:a16="http://schemas.microsoft.com/office/drawing/2014/main" xmlns="" id="{5D00C147-0952-4841-B1CC-FE178344E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792271</xdr:colOff>
      <xdr:row>0</xdr:row>
      <xdr:rowOff>0</xdr:rowOff>
    </xdr:from>
    <xdr:to>
      <xdr:col>3</xdr:col>
      <xdr:colOff>0</xdr:colOff>
      <xdr:row>8</xdr:row>
      <xdr:rowOff>0</xdr:rowOff>
    </xdr:to>
    <xdr:pic>
      <xdr:nvPicPr>
        <xdr:cNvPr id="7" name="Picture 6">
          <a:extLst>
            <a:ext uri="{FF2B5EF4-FFF2-40B4-BE49-F238E27FC236}">
              <a16:creationId xmlns:a16="http://schemas.microsoft.com/office/drawing/2014/main" xmlns="" id="{8775A029-C7E6-488A-9780-75BFA4560E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61212" y="0"/>
          <a:ext cx="1426494" cy="1434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400050</xdr:colOff>
      <xdr:row>1</xdr:row>
      <xdr:rowOff>0</xdr:rowOff>
    </xdr:from>
    <xdr:to>
      <xdr:col>6</xdr:col>
      <xdr:colOff>400050</xdr:colOff>
      <xdr:row>3</xdr:row>
      <xdr:rowOff>0</xdr:rowOff>
    </xdr:to>
    <xdr:sp macro="" textlink="">
      <xdr:nvSpPr>
        <xdr:cNvPr id="5" name="Title 1">
          <a:extLst>
            <a:ext uri="{FF2B5EF4-FFF2-40B4-BE49-F238E27FC236}">
              <a16:creationId xmlns:a16="http://schemas.microsoft.com/office/drawing/2014/main" xmlns="" id="{00000000-0008-0000-0200-000005000000}"/>
            </a:ext>
          </a:extLst>
        </xdr:cNvPr>
        <xdr:cNvSpPr txBox="1">
          <a:spLocks/>
        </xdr:cNvSpPr>
      </xdr:nvSpPr>
      <xdr:spPr bwMode="auto">
        <a:xfrm>
          <a:off x="3000375" y="200025"/>
          <a:ext cx="6896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altLang="en-US" sz="1800" b="1">
              <a:solidFill>
                <a:schemeClr val="bg1"/>
              </a:solidFill>
              <a:latin typeface="Arial Black" panose="020B0A04020102020204" pitchFamily="34" charset="0"/>
            </a:rPr>
            <a:t>SELF</a:t>
          </a:r>
          <a:r>
            <a:rPr lang="en-US" altLang="en-US" sz="1800" b="1" baseline="0">
              <a:solidFill>
                <a:schemeClr val="bg1"/>
              </a:solidFill>
              <a:latin typeface="Arial Black" panose="020B0A04020102020204" pitchFamily="34" charset="0"/>
            </a:rPr>
            <a:t> </a:t>
          </a:r>
          <a:r>
            <a:rPr lang="en-US" altLang="en-US" sz="1800" b="1">
              <a:solidFill>
                <a:schemeClr val="bg1"/>
              </a:solidFill>
              <a:latin typeface="Arial Black" panose="020B0A04020102020204" pitchFamily="34" charset="0"/>
            </a:rPr>
            <a:t>ASSESSMENT</a:t>
          </a:r>
          <a:r>
            <a:rPr lang="en-US" altLang="en-US" sz="1800" b="1" baseline="0">
              <a:solidFill>
                <a:schemeClr val="bg1"/>
              </a:solidFill>
              <a:latin typeface="Arial Black" panose="020B0A04020102020204" pitchFamily="34" charset="0"/>
            </a:rPr>
            <a:t> TOOL</a:t>
          </a:r>
          <a:r>
            <a:rPr lang="en-AU" sz="1800">
              <a:latin typeface="Arial Black" panose="020B0A04020102020204" pitchFamily="34" charset="0"/>
              <a:cs typeface="Arial" panose="020B0604020202020204" pitchFamily="34" charset="0"/>
            </a:rPr>
            <a:t/>
          </a:r>
          <a:br>
            <a:rPr lang="en-AU" sz="1800">
              <a:latin typeface="Arial Black" panose="020B0A04020102020204" pitchFamily="34" charset="0"/>
              <a:cs typeface="Arial" panose="020B0604020202020204" pitchFamily="34" charset="0"/>
            </a:rPr>
          </a:br>
          <a:endParaRPr lang="en-AU" sz="1800">
            <a:latin typeface="Arial Black" panose="020B0A04020102020204" pitchFamily="34" charset="0"/>
            <a:cs typeface="Arial" panose="020B0604020202020204" pitchFamily="34" charset="0"/>
          </a:endParaRPr>
        </a:p>
      </xdr:txBody>
    </xdr:sp>
    <xdr:clientData/>
  </xdr:twoCellAnchor>
  <xdr:twoCellAnchor editAs="oneCell">
    <xdr:from>
      <xdr:col>1</xdr:col>
      <xdr:colOff>1019175</xdr:colOff>
      <xdr:row>0</xdr:row>
      <xdr:rowOff>0</xdr:rowOff>
    </xdr:from>
    <xdr:to>
      <xdr:col>2</xdr:col>
      <xdr:colOff>1036747</xdr:colOff>
      <xdr:row>6</xdr:row>
      <xdr:rowOff>122441</xdr:rowOff>
    </xdr:to>
    <xdr:pic>
      <xdr:nvPicPr>
        <xdr:cNvPr id="7" name="Picture 6">
          <a:extLst>
            <a:ext uri="{FF2B5EF4-FFF2-40B4-BE49-F238E27FC236}">
              <a16:creationId xmlns:a16="http://schemas.microsoft.com/office/drawing/2014/main" xmlns="" id="{4EF66AF0-ABB8-47D2-A5EB-D1D82CA08C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09675" y="0"/>
          <a:ext cx="1327946" cy="132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437569</xdr:colOff>
      <xdr:row>0</xdr:row>
      <xdr:rowOff>0</xdr:rowOff>
    </xdr:from>
    <xdr:to>
      <xdr:col>2</xdr:col>
      <xdr:colOff>315120</xdr:colOff>
      <xdr:row>4</xdr:row>
      <xdr:rowOff>639461</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657" y="0"/>
          <a:ext cx="1411402"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411364</xdr:colOff>
      <xdr:row>1</xdr:row>
      <xdr:rowOff>0</xdr:rowOff>
    </xdr:from>
    <xdr:to>
      <xdr:col>8</xdr:col>
      <xdr:colOff>0</xdr:colOff>
      <xdr:row>3</xdr:row>
      <xdr:rowOff>110760</xdr:rowOff>
    </xdr:to>
    <xdr:sp macro="" textlink="">
      <xdr:nvSpPr>
        <xdr:cNvPr id="5" name="Title 1">
          <a:extLst>
            <a:ext uri="{FF2B5EF4-FFF2-40B4-BE49-F238E27FC236}">
              <a16:creationId xmlns:a16="http://schemas.microsoft.com/office/drawing/2014/main" xmlns="" id="{00000000-0008-0000-0300-000005000000}"/>
            </a:ext>
          </a:extLst>
        </xdr:cNvPr>
        <xdr:cNvSpPr txBox="1">
          <a:spLocks/>
        </xdr:cNvSpPr>
      </xdr:nvSpPr>
      <xdr:spPr bwMode="auto">
        <a:xfrm>
          <a:off x="2114658" y="179294"/>
          <a:ext cx="9673930" cy="469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en-US" altLang="en-US" sz="1800" b="1">
              <a:solidFill>
                <a:schemeClr val="bg1"/>
              </a:solidFill>
              <a:latin typeface="Arial Black" panose="020B0A04020102020204" pitchFamily="34" charset="0"/>
            </a:rPr>
            <a:t>SELF ASSESSMENT ACTION PLAN</a:t>
          </a:r>
          <a:r>
            <a:rPr lang="en-AU" sz="1800">
              <a:latin typeface="Arial Black" panose="020B0A04020102020204" pitchFamily="34" charset="0"/>
              <a:cs typeface="Arial" panose="020B0604020202020204" pitchFamily="34" charset="0"/>
            </a:rPr>
            <a:t/>
          </a:r>
          <a:br>
            <a:rPr lang="en-AU" sz="1800">
              <a:latin typeface="Arial Black" panose="020B0A04020102020204" pitchFamily="34" charset="0"/>
              <a:cs typeface="Arial" panose="020B0604020202020204" pitchFamily="34" charset="0"/>
            </a:rPr>
          </a:br>
          <a:endParaRPr lang="en-AU" sz="1800">
            <a:latin typeface="Arial Black" panose="020B0A040201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WSAA">
  <a:themeElements>
    <a:clrScheme name="WSAA Colours">
      <a:dk1>
        <a:srgbClr val="000000"/>
      </a:dk1>
      <a:lt1>
        <a:srgbClr val="FFFFFF"/>
      </a:lt1>
      <a:dk2>
        <a:srgbClr val="404040"/>
      </a:dk2>
      <a:lt2>
        <a:srgbClr val="FFFFFF"/>
      </a:lt2>
      <a:accent1>
        <a:srgbClr val="14509F"/>
      </a:accent1>
      <a:accent2>
        <a:srgbClr val="022C62"/>
      </a:accent2>
      <a:accent3>
        <a:srgbClr val="438AE0"/>
      </a:accent3>
      <a:accent4>
        <a:srgbClr val="70BD11"/>
      </a:accent4>
      <a:accent5>
        <a:srgbClr val="FB7F1A"/>
      </a:accent5>
      <a:accent6>
        <a:srgbClr val="DDDDDD"/>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WSAA" id="{C4A48B98-EF3C-4478-B737-295E1E7A78B0}" vid="{6605A740-DAAD-44AD-BB8B-5015E52201C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82"/>
  <sheetViews>
    <sheetView showGridLines="0" tabSelected="1" zoomScale="106" zoomScaleNormal="100" zoomScalePageLayoutView="130" workbookViewId="0">
      <selection activeCell="C41" sqref="C41:L41"/>
    </sheetView>
  </sheetViews>
  <sheetFormatPr defaultColWidth="8.625" defaultRowHeight="14.25" x14ac:dyDescent="0.2"/>
  <cols>
    <col min="1" max="1" width="0.625" style="17" customWidth="1"/>
    <col min="2" max="3" width="1.625" style="17" customWidth="1"/>
    <col min="4" max="12" width="8.125" style="17" customWidth="1"/>
    <col min="13" max="14" width="1.625" customWidth="1"/>
    <col min="20" max="20" width="12.125" customWidth="1"/>
    <col min="22" max="16384" width="8.625" style="17"/>
  </cols>
  <sheetData>
    <row r="1" spans="2:41" s="60" customFormat="1" x14ac:dyDescent="0.2">
      <c r="B1" s="113"/>
      <c r="C1" s="114"/>
      <c r="D1" s="114"/>
      <c r="E1" s="114"/>
      <c r="F1" s="114"/>
      <c r="G1" s="114"/>
      <c r="H1" s="114"/>
      <c r="I1" s="114"/>
      <c r="J1" s="114"/>
      <c r="K1" s="114"/>
      <c r="L1" s="114"/>
      <c r="M1" s="114"/>
      <c r="N1" s="115"/>
    </row>
    <row r="2" spans="2:41" s="60" customFormat="1" x14ac:dyDescent="0.2">
      <c r="B2" s="116"/>
      <c r="C2" s="52"/>
      <c r="D2" s="52"/>
      <c r="E2" s="52"/>
      <c r="F2" s="52"/>
      <c r="G2" s="52"/>
      <c r="H2" s="52"/>
      <c r="I2" s="52"/>
      <c r="J2" s="52"/>
      <c r="K2" s="52"/>
      <c r="L2" s="52"/>
      <c r="M2" s="52"/>
      <c r="N2" s="117"/>
    </row>
    <row r="3" spans="2:41" s="60" customFormat="1" x14ac:dyDescent="0.2">
      <c r="B3" s="116"/>
      <c r="C3" s="52"/>
      <c r="D3" s="52"/>
      <c r="E3" s="52"/>
      <c r="F3" s="52"/>
      <c r="G3" s="52"/>
      <c r="H3" s="52"/>
      <c r="I3" s="52"/>
      <c r="J3" s="52"/>
      <c r="K3" s="52"/>
      <c r="L3" s="52"/>
      <c r="M3" s="52"/>
      <c r="N3" s="117"/>
    </row>
    <row r="4" spans="2:41" s="60" customFormat="1" x14ac:dyDescent="0.2">
      <c r="B4" s="116"/>
      <c r="C4" s="52"/>
      <c r="D4" s="52"/>
      <c r="E4" s="52"/>
      <c r="F4" s="52"/>
      <c r="G4" s="52"/>
      <c r="H4" s="52"/>
      <c r="I4" s="52"/>
      <c r="J4" s="52"/>
      <c r="K4" s="52"/>
      <c r="L4" s="52"/>
      <c r="M4" s="52"/>
      <c r="N4" s="117"/>
    </row>
    <row r="5" spans="2:41" s="60" customFormat="1" ht="15" thickBot="1" x14ac:dyDescent="0.25">
      <c r="B5" s="118"/>
      <c r="C5" s="76"/>
      <c r="D5" s="76"/>
      <c r="E5" s="76"/>
      <c r="F5" s="76"/>
      <c r="G5" s="76"/>
      <c r="H5" s="76"/>
      <c r="I5" s="76"/>
      <c r="J5" s="76"/>
      <c r="K5" s="76"/>
      <c r="L5" s="76"/>
      <c r="M5" s="76"/>
      <c r="N5" s="119"/>
    </row>
    <row r="6" spans="2:41" x14ac:dyDescent="0.2">
      <c r="B6" s="61"/>
      <c r="C6" s="51"/>
      <c r="D6" s="51"/>
      <c r="E6" s="51"/>
      <c r="F6" s="51"/>
      <c r="G6" s="51"/>
      <c r="H6" s="51"/>
      <c r="I6" s="51"/>
      <c r="J6" s="51"/>
      <c r="K6" s="51"/>
      <c r="L6" s="51"/>
      <c r="M6" s="50"/>
      <c r="N6" s="62"/>
      <c r="V6"/>
      <c r="W6"/>
      <c r="X6"/>
      <c r="Y6"/>
      <c r="Z6"/>
      <c r="AA6"/>
      <c r="AB6"/>
      <c r="AC6"/>
      <c r="AD6"/>
      <c r="AE6"/>
      <c r="AF6"/>
      <c r="AG6"/>
      <c r="AH6"/>
      <c r="AI6"/>
      <c r="AJ6"/>
      <c r="AK6"/>
      <c r="AL6"/>
      <c r="AM6"/>
      <c r="AN6"/>
      <c r="AO6"/>
    </row>
    <row r="7" spans="2:41" x14ac:dyDescent="0.2">
      <c r="B7" s="61"/>
      <c r="C7" s="51"/>
      <c r="D7" s="51"/>
      <c r="E7" s="51"/>
      <c r="F7" s="51"/>
      <c r="G7" s="51"/>
      <c r="H7" s="51"/>
      <c r="I7" s="51"/>
      <c r="J7" s="51"/>
      <c r="K7" s="51"/>
      <c r="L7" s="51"/>
      <c r="M7" s="50"/>
      <c r="N7" s="63"/>
      <c r="V7"/>
      <c r="W7"/>
      <c r="X7"/>
      <c r="Y7"/>
      <c r="Z7"/>
      <c r="AA7"/>
      <c r="AB7"/>
      <c r="AC7"/>
      <c r="AD7"/>
      <c r="AE7"/>
      <c r="AF7"/>
      <c r="AG7"/>
      <c r="AH7"/>
      <c r="AI7"/>
      <c r="AJ7"/>
      <c r="AK7"/>
      <c r="AL7"/>
      <c r="AM7"/>
      <c r="AN7"/>
      <c r="AO7"/>
    </row>
    <row r="8" spans="2:41" x14ac:dyDescent="0.2">
      <c r="B8" s="61"/>
      <c r="C8" s="51"/>
      <c r="D8" s="51"/>
      <c r="E8" s="51"/>
      <c r="F8" s="51"/>
      <c r="G8" s="51"/>
      <c r="H8" s="51"/>
      <c r="I8" s="51"/>
      <c r="J8" s="51"/>
      <c r="K8" s="51"/>
      <c r="L8" s="51"/>
      <c r="M8" s="50"/>
      <c r="N8" s="63"/>
      <c r="V8"/>
      <c r="W8"/>
      <c r="X8"/>
      <c r="Y8"/>
      <c r="Z8"/>
      <c r="AA8"/>
      <c r="AB8"/>
      <c r="AC8"/>
      <c r="AD8"/>
      <c r="AE8"/>
      <c r="AF8"/>
      <c r="AG8"/>
      <c r="AH8"/>
      <c r="AI8"/>
      <c r="AJ8"/>
      <c r="AK8"/>
      <c r="AL8"/>
      <c r="AM8"/>
      <c r="AN8"/>
      <c r="AO8"/>
    </row>
    <row r="9" spans="2:41" x14ac:dyDescent="0.2">
      <c r="B9" s="61"/>
      <c r="C9" s="51"/>
      <c r="D9" s="51"/>
      <c r="E9" s="51"/>
      <c r="F9" s="51"/>
      <c r="G9" s="51"/>
      <c r="H9" s="51"/>
      <c r="I9" s="51"/>
      <c r="J9" s="51"/>
      <c r="K9" s="51"/>
      <c r="L9" s="51"/>
      <c r="M9" s="50"/>
      <c r="N9" s="63"/>
    </row>
    <row r="10" spans="2:41" x14ac:dyDescent="0.2">
      <c r="B10" s="61"/>
      <c r="C10" s="51"/>
      <c r="D10" s="51"/>
      <c r="E10" s="51"/>
      <c r="F10" s="51"/>
      <c r="G10" s="51"/>
      <c r="H10" s="51"/>
      <c r="I10" s="51"/>
      <c r="J10" s="51"/>
      <c r="K10" s="51"/>
      <c r="L10" s="51"/>
      <c r="M10" s="50"/>
      <c r="N10" s="63"/>
    </row>
    <row r="11" spans="2:41" x14ac:dyDescent="0.2">
      <c r="B11" s="61"/>
      <c r="C11" s="51"/>
      <c r="D11" s="51"/>
      <c r="E11" s="51"/>
      <c r="F11" s="51"/>
      <c r="G11" s="51"/>
      <c r="H11" s="51"/>
      <c r="I11" s="51"/>
      <c r="J11" s="51"/>
      <c r="K11" s="51"/>
      <c r="L11" s="51"/>
      <c r="M11" s="50"/>
      <c r="N11" s="63"/>
    </row>
    <row r="12" spans="2:41" x14ac:dyDescent="0.2">
      <c r="B12" s="61"/>
      <c r="C12" s="51"/>
      <c r="D12" s="51"/>
      <c r="E12" s="51"/>
      <c r="F12" s="51"/>
      <c r="G12" s="51"/>
      <c r="H12" s="51"/>
      <c r="I12" s="51"/>
      <c r="J12" s="51"/>
      <c r="K12" s="51"/>
      <c r="L12" s="51"/>
      <c r="M12" s="50"/>
      <c r="N12" s="63"/>
    </row>
    <row r="13" spans="2:41" x14ac:dyDescent="0.2">
      <c r="B13" s="61"/>
      <c r="C13" s="51"/>
      <c r="D13" s="51"/>
      <c r="E13" s="51"/>
      <c r="F13" s="51"/>
      <c r="G13" s="51"/>
      <c r="H13" s="51"/>
      <c r="I13" s="51"/>
      <c r="J13" s="51"/>
      <c r="K13" s="51"/>
      <c r="L13" s="51"/>
      <c r="M13" s="50"/>
      <c r="N13" s="63"/>
    </row>
    <row r="14" spans="2:41" x14ac:dyDescent="0.2">
      <c r="B14" s="61"/>
      <c r="C14" s="51"/>
      <c r="D14" s="51"/>
      <c r="E14" s="51"/>
      <c r="F14" s="51"/>
      <c r="G14" s="51"/>
      <c r="H14" s="51"/>
      <c r="I14" s="51"/>
      <c r="J14" s="51"/>
      <c r="K14" s="51"/>
      <c r="L14" s="51"/>
      <c r="M14" s="50"/>
      <c r="N14" s="63"/>
    </row>
    <row r="15" spans="2:41" x14ac:dyDescent="0.2">
      <c r="B15" s="61"/>
      <c r="C15" s="51"/>
      <c r="D15" s="51"/>
      <c r="E15" s="51"/>
      <c r="F15" s="51"/>
      <c r="G15" s="51"/>
      <c r="H15" s="51"/>
      <c r="I15" s="51"/>
      <c r="J15" s="51"/>
      <c r="K15" s="51"/>
      <c r="L15" s="51"/>
      <c r="M15" s="50"/>
      <c r="N15" s="63"/>
    </row>
    <row r="16" spans="2:41" x14ac:dyDescent="0.2">
      <c r="B16" s="61"/>
      <c r="C16" s="51"/>
      <c r="D16" s="51"/>
      <c r="E16" s="51"/>
      <c r="F16" s="51"/>
      <c r="G16" s="51"/>
      <c r="H16" s="51"/>
      <c r="I16" s="51"/>
      <c r="J16" s="51"/>
      <c r="K16" s="51"/>
      <c r="L16" s="51"/>
      <c r="M16" s="50"/>
      <c r="N16" s="63"/>
    </row>
    <row r="17" spans="2:14" x14ac:dyDescent="0.2">
      <c r="B17" s="61"/>
      <c r="C17" s="51"/>
      <c r="D17" s="51"/>
      <c r="E17" s="51"/>
      <c r="F17" s="51"/>
      <c r="G17" s="51"/>
      <c r="H17" s="51"/>
      <c r="I17" s="51"/>
      <c r="J17" s="51"/>
      <c r="K17" s="51"/>
      <c r="L17" s="51"/>
      <c r="M17" s="50"/>
      <c r="N17" s="63"/>
    </row>
    <row r="18" spans="2:14" x14ac:dyDescent="0.2">
      <c r="B18" s="61"/>
      <c r="C18" s="51"/>
      <c r="D18" s="51"/>
      <c r="E18" s="51"/>
      <c r="F18" s="51"/>
      <c r="G18" s="51"/>
      <c r="H18" s="51"/>
      <c r="I18" s="51"/>
      <c r="J18" s="51"/>
      <c r="K18" s="51"/>
      <c r="L18" s="51"/>
      <c r="M18" s="50"/>
      <c r="N18" s="63"/>
    </row>
    <row r="19" spans="2:14" x14ac:dyDescent="0.2">
      <c r="B19" s="61"/>
      <c r="C19" s="51"/>
      <c r="D19" s="51"/>
      <c r="E19" s="51"/>
      <c r="F19" s="51"/>
      <c r="G19" s="51"/>
      <c r="H19" s="51"/>
      <c r="I19" s="51"/>
      <c r="J19" s="51"/>
      <c r="K19" s="51"/>
      <c r="L19" s="51"/>
      <c r="M19" s="50"/>
      <c r="N19" s="63"/>
    </row>
    <row r="20" spans="2:14" x14ac:dyDescent="0.2">
      <c r="B20" s="61"/>
      <c r="C20" s="51"/>
      <c r="D20" s="51"/>
      <c r="E20" s="51"/>
      <c r="F20" s="51"/>
      <c r="G20" s="51"/>
      <c r="H20" s="51"/>
      <c r="I20" s="51"/>
      <c r="J20" s="51"/>
      <c r="K20" s="51"/>
      <c r="L20" s="51"/>
      <c r="M20" s="50"/>
      <c r="N20" s="63"/>
    </row>
    <row r="21" spans="2:14" x14ac:dyDescent="0.2">
      <c r="B21" s="61"/>
      <c r="C21" s="51"/>
      <c r="D21" s="51"/>
      <c r="E21" s="51"/>
      <c r="F21" s="51"/>
      <c r="G21" s="51"/>
      <c r="H21" s="51"/>
      <c r="I21" s="51"/>
      <c r="J21" s="51"/>
      <c r="K21" s="51"/>
      <c r="L21" s="51"/>
      <c r="M21" s="50"/>
      <c r="N21" s="63"/>
    </row>
    <row r="22" spans="2:14" x14ac:dyDescent="0.2">
      <c r="B22" s="61"/>
      <c r="C22" s="51"/>
      <c r="D22" s="51"/>
      <c r="E22" s="51"/>
      <c r="F22" s="51"/>
      <c r="G22" s="51"/>
      <c r="H22" s="51"/>
      <c r="I22" s="51"/>
      <c r="J22" s="51"/>
      <c r="K22" s="51"/>
      <c r="L22" s="51"/>
      <c r="M22" s="50"/>
      <c r="N22" s="63"/>
    </row>
    <row r="23" spans="2:14" x14ac:dyDescent="0.2">
      <c r="B23" s="61"/>
      <c r="C23" s="51"/>
      <c r="D23" s="51"/>
      <c r="E23" s="51"/>
      <c r="F23" s="51"/>
      <c r="G23" s="51"/>
      <c r="H23" s="51"/>
      <c r="I23" s="51"/>
      <c r="J23" s="51"/>
      <c r="K23" s="51"/>
      <c r="L23" s="51"/>
      <c r="M23" s="50"/>
      <c r="N23" s="63"/>
    </row>
    <row r="24" spans="2:14" x14ac:dyDescent="0.2">
      <c r="B24" s="61"/>
      <c r="C24" s="51"/>
      <c r="D24" s="51"/>
      <c r="E24" s="51"/>
      <c r="F24" s="51"/>
      <c r="G24" s="51"/>
      <c r="H24" s="51"/>
      <c r="I24" s="51"/>
      <c r="J24" s="51"/>
      <c r="K24" s="51"/>
      <c r="L24" s="51"/>
      <c r="M24" s="50"/>
      <c r="N24" s="63"/>
    </row>
    <row r="25" spans="2:14" x14ac:dyDescent="0.2">
      <c r="B25" s="61"/>
      <c r="C25" s="51"/>
      <c r="D25" s="51"/>
      <c r="E25" s="51"/>
      <c r="F25" s="51"/>
      <c r="G25" s="51"/>
      <c r="H25" s="51"/>
      <c r="I25" s="51"/>
      <c r="J25" s="51"/>
      <c r="K25" s="51"/>
      <c r="L25" s="51"/>
      <c r="M25" s="50"/>
      <c r="N25" s="63"/>
    </row>
    <row r="26" spans="2:14" x14ac:dyDescent="0.2">
      <c r="B26" s="61"/>
      <c r="C26" s="51"/>
      <c r="D26" s="51"/>
      <c r="E26" s="51"/>
      <c r="F26" s="51"/>
      <c r="G26" s="51"/>
      <c r="H26" s="51"/>
      <c r="I26" s="51"/>
      <c r="J26" s="51"/>
      <c r="K26" s="51"/>
      <c r="L26" s="51"/>
      <c r="M26" s="50"/>
      <c r="N26" s="63"/>
    </row>
    <row r="27" spans="2:14" x14ac:dyDescent="0.2">
      <c r="B27" s="61"/>
      <c r="C27" s="51"/>
      <c r="D27" s="51"/>
      <c r="E27" s="51"/>
      <c r="F27" s="51"/>
      <c r="G27" s="51"/>
      <c r="H27" s="51"/>
      <c r="I27" s="51"/>
      <c r="J27" s="51"/>
      <c r="K27" s="51"/>
      <c r="L27" s="51"/>
      <c r="M27" s="50"/>
      <c r="N27" s="63"/>
    </row>
    <row r="28" spans="2:14" x14ac:dyDescent="0.2">
      <c r="B28" s="61"/>
      <c r="C28" s="51"/>
      <c r="D28" s="51"/>
      <c r="E28" s="51"/>
      <c r="F28" s="51"/>
      <c r="G28" s="51"/>
      <c r="H28" s="51"/>
      <c r="I28" s="51"/>
      <c r="J28" s="51"/>
      <c r="K28" s="51"/>
      <c r="L28" s="51"/>
      <c r="M28" s="50"/>
      <c r="N28" s="63"/>
    </row>
    <row r="29" spans="2:14" x14ac:dyDescent="0.2">
      <c r="B29" s="61"/>
      <c r="C29" s="51"/>
      <c r="D29" s="51"/>
      <c r="E29" s="51"/>
      <c r="F29" s="51"/>
      <c r="G29" s="51"/>
      <c r="H29" s="51"/>
      <c r="I29" s="51"/>
      <c r="J29" s="51"/>
      <c r="K29" s="51"/>
      <c r="L29" s="51"/>
      <c r="M29" s="50"/>
      <c r="N29" s="63"/>
    </row>
    <row r="30" spans="2:14" x14ac:dyDescent="0.2">
      <c r="B30" s="61"/>
      <c r="C30" s="51"/>
      <c r="D30" s="51"/>
      <c r="E30" s="51"/>
      <c r="F30" s="51"/>
      <c r="G30" s="51"/>
      <c r="H30" s="51"/>
      <c r="I30" s="51"/>
      <c r="J30" s="51"/>
      <c r="K30" s="51"/>
      <c r="L30" s="51"/>
      <c r="M30" s="50"/>
      <c r="N30" s="63"/>
    </row>
    <row r="31" spans="2:14" x14ac:dyDescent="0.2">
      <c r="B31" s="61"/>
      <c r="C31" s="51"/>
      <c r="D31" s="51"/>
      <c r="E31" s="51"/>
      <c r="F31" s="51"/>
      <c r="G31" s="51"/>
      <c r="H31" s="51"/>
      <c r="I31" s="51"/>
      <c r="J31" s="51"/>
      <c r="K31" s="51"/>
      <c r="L31" s="51"/>
      <c r="M31" s="50"/>
      <c r="N31" s="63"/>
    </row>
    <row r="32" spans="2:14" x14ac:dyDescent="0.2">
      <c r="B32" s="61"/>
      <c r="C32" s="51"/>
      <c r="D32" s="51"/>
      <c r="E32" s="51"/>
      <c r="F32" s="51"/>
      <c r="G32" s="51"/>
      <c r="H32" s="51"/>
      <c r="I32" s="51"/>
      <c r="J32" s="51"/>
      <c r="K32" s="51"/>
      <c r="L32" s="51"/>
      <c r="M32" s="50"/>
      <c r="N32" s="63"/>
    </row>
    <row r="33" spans="2:21" x14ac:dyDescent="0.2">
      <c r="B33" s="61"/>
      <c r="C33" s="51"/>
      <c r="D33" s="51"/>
      <c r="E33" s="51"/>
      <c r="F33" s="51"/>
      <c r="G33" s="51"/>
      <c r="H33" s="51"/>
      <c r="I33" s="51"/>
      <c r="J33" s="51"/>
      <c r="K33" s="51"/>
      <c r="L33" s="51"/>
      <c r="M33" s="50"/>
      <c r="N33" s="63"/>
    </row>
    <row r="34" spans="2:21" ht="18.75" x14ac:dyDescent="0.4">
      <c r="B34" s="61"/>
      <c r="C34" s="98" t="s">
        <v>269</v>
      </c>
      <c r="D34" s="51"/>
      <c r="E34" s="51"/>
      <c r="F34" s="51"/>
      <c r="G34" s="51"/>
      <c r="H34" s="51"/>
      <c r="I34" s="51"/>
      <c r="J34" s="51"/>
      <c r="K34" s="51"/>
      <c r="L34" s="51"/>
      <c r="M34" s="50"/>
      <c r="N34" s="63"/>
    </row>
    <row r="35" spans="2:21" x14ac:dyDescent="0.2">
      <c r="B35" s="61"/>
      <c r="C35" s="51"/>
      <c r="D35" s="134" t="s">
        <v>279</v>
      </c>
      <c r="E35" s="134"/>
      <c r="F35" s="134"/>
      <c r="G35" s="134"/>
      <c r="H35" s="134"/>
      <c r="I35" s="134"/>
      <c r="J35" s="134"/>
      <c r="K35" s="134"/>
      <c r="L35" s="134"/>
      <c r="M35" s="134"/>
      <c r="N35" s="63"/>
    </row>
    <row r="36" spans="2:21" x14ac:dyDescent="0.2">
      <c r="B36" s="61"/>
      <c r="C36" s="51"/>
      <c r="D36" s="134" t="s">
        <v>277</v>
      </c>
      <c r="E36" s="134"/>
      <c r="F36" s="134"/>
      <c r="G36" s="134"/>
      <c r="H36" s="134"/>
      <c r="I36" s="134"/>
      <c r="J36" s="134"/>
      <c r="K36" s="134"/>
      <c r="L36" s="134"/>
      <c r="M36" s="134"/>
      <c r="N36" s="63"/>
    </row>
    <row r="37" spans="2:21" x14ac:dyDescent="0.2">
      <c r="B37" s="61"/>
      <c r="C37" s="51"/>
      <c r="D37" s="51"/>
      <c r="E37" s="51"/>
      <c r="F37" s="51"/>
      <c r="G37" s="51"/>
      <c r="H37" s="51"/>
      <c r="I37" s="51"/>
      <c r="J37" s="51"/>
      <c r="K37" s="51"/>
      <c r="L37" s="51"/>
      <c r="M37" s="50"/>
      <c r="N37" s="63"/>
    </row>
    <row r="38" spans="2:21" s="22" customFormat="1" ht="26.25" x14ac:dyDescent="0.5">
      <c r="B38" s="64"/>
      <c r="C38" s="133" t="s">
        <v>103</v>
      </c>
      <c r="D38" s="133"/>
      <c r="E38" s="133"/>
      <c r="F38" s="133"/>
      <c r="G38" s="133"/>
      <c r="H38" s="133"/>
      <c r="I38" s="133"/>
      <c r="J38" s="133"/>
      <c r="K38" s="133"/>
      <c r="L38" s="133"/>
      <c r="M38" s="133"/>
      <c r="N38" s="63"/>
      <c r="O38"/>
      <c r="P38"/>
      <c r="Q38"/>
      <c r="R38"/>
      <c r="S38"/>
      <c r="T38"/>
      <c r="U38"/>
    </row>
    <row r="39" spans="2:21" s="22" customFormat="1" ht="8.65" customHeight="1" x14ac:dyDescent="0.5">
      <c r="B39" s="64"/>
      <c r="C39" s="25"/>
      <c r="D39" s="65"/>
      <c r="E39" s="65"/>
      <c r="F39" s="65"/>
      <c r="G39" s="65"/>
      <c r="H39" s="65"/>
      <c r="I39" s="65"/>
      <c r="J39" s="65"/>
      <c r="K39" s="65"/>
      <c r="L39" s="65"/>
      <c r="M39" s="65"/>
      <c r="N39" s="63"/>
      <c r="O39"/>
      <c r="P39"/>
      <c r="Q39"/>
      <c r="R39"/>
      <c r="S39"/>
      <c r="T39"/>
      <c r="U39"/>
    </row>
    <row r="40" spans="2:21" s="23" customFormat="1" ht="19.5" x14ac:dyDescent="0.4">
      <c r="B40" s="66"/>
      <c r="C40" s="98" t="s">
        <v>104</v>
      </c>
      <c r="D40" s="98"/>
      <c r="E40" s="99"/>
      <c r="F40" s="99"/>
      <c r="G40" s="99"/>
      <c r="H40" s="99"/>
      <c r="I40" s="99"/>
      <c r="J40" s="99"/>
      <c r="K40" s="99"/>
      <c r="L40" s="99"/>
      <c r="M40" s="50"/>
      <c r="N40" s="63"/>
      <c r="O40"/>
      <c r="P40"/>
      <c r="Q40"/>
      <c r="R40"/>
      <c r="S40"/>
      <c r="T40"/>
      <c r="U40"/>
    </row>
    <row r="41" spans="2:21" s="22" customFormat="1" ht="53.85" customHeight="1" x14ac:dyDescent="0.5">
      <c r="B41" s="64"/>
      <c r="C41" s="136" t="s">
        <v>102</v>
      </c>
      <c r="D41" s="136"/>
      <c r="E41" s="136"/>
      <c r="F41" s="136"/>
      <c r="G41" s="136"/>
      <c r="H41" s="136"/>
      <c r="I41" s="136"/>
      <c r="J41" s="136"/>
      <c r="K41" s="136"/>
      <c r="L41" s="136"/>
      <c r="M41" s="50"/>
      <c r="N41" s="63"/>
      <c r="O41"/>
      <c r="P41"/>
      <c r="Q41"/>
      <c r="R41"/>
      <c r="S41"/>
      <c r="T41"/>
      <c r="U41"/>
    </row>
    <row r="42" spans="2:21" s="22" customFormat="1" ht="18" customHeight="1" x14ac:dyDescent="0.5">
      <c r="B42" s="64"/>
      <c r="C42" s="100" t="s">
        <v>147</v>
      </c>
      <c r="D42" s="125" t="s">
        <v>148</v>
      </c>
      <c r="E42" s="125"/>
      <c r="F42" s="125"/>
      <c r="G42" s="125"/>
      <c r="H42" s="125"/>
      <c r="I42" s="125"/>
      <c r="J42" s="125"/>
      <c r="K42" s="125"/>
      <c r="L42" s="125"/>
      <c r="M42" s="50"/>
      <c r="N42" s="63"/>
      <c r="O42"/>
      <c r="P42"/>
      <c r="Q42"/>
      <c r="R42"/>
      <c r="S42"/>
      <c r="T42"/>
      <c r="U42"/>
    </row>
    <row r="43" spans="2:21" s="22" customFormat="1" ht="36.6" customHeight="1" x14ac:dyDescent="0.5">
      <c r="B43" s="64"/>
      <c r="C43" s="100" t="s">
        <v>147</v>
      </c>
      <c r="D43" s="125" t="s">
        <v>258</v>
      </c>
      <c r="E43" s="125"/>
      <c r="F43" s="125"/>
      <c r="G43" s="125"/>
      <c r="H43" s="125"/>
      <c r="I43" s="125"/>
      <c r="J43" s="125"/>
      <c r="K43" s="125"/>
      <c r="L43" s="125"/>
      <c r="M43" s="50"/>
      <c r="N43" s="63"/>
      <c r="O43"/>
      <c r="P43"/>
      <c r="Q43"/>
      <c r="R43"/>
      <c r="S43"/>
      <c r="T43"/>
      <c r="U43"/>
    </row>
    <row r="44" spans="2:21" s="53" customFormat="1" ht="18.75" x14ac:dyDescent="0.4">
      <c r="B44" s="68"/>
      <c r="C44" s="98" t="s">
        <v>105</v>
      </c>
      <c r="D44" s="98"/>
      <c r="E44" s="67"/>
      <c r="F44" s="67"/>
      <c r="G44" s="67"/>
      <c r="H44" s="67"/>
      <c r="I44" s="67"/>
      <c r="J44" s="67"/>
      <c r="K44" s="67"/>
      <c r="L44" s="67"/>
      <c r="M44" s="69"/>
      <c r="N44" s="70"/>
      <c r="O44" s="54"/>
      <c r="P44" s="54"/>
      <c r="Q44" s="54"/>
      <c r="R44" s="54"/>
      <c r="S44" s="54"/>
      <c r="T44" s="54"/>
      <c r="U44" s="54"/>
    </row>
    <row r="45" spans="2:21" s="24" customFormat="1" ht="96.95" customHeight="1" x14ac:dyDescent="0.25">
      <c r="B45" s="71"/>
      <c r="C45" s="136" t="s">
        <v>265</v>
      </c>
      <c r="D45" s="136"/>
      <c r="E45" s="136"/>
      <c r="F45" s="136"/>
      <c r="G45" s="136"/>
      <c r="H45" s="136"/>
      <c r="I45" s="136"/>
      <c r="J45" s="136"/>
      <c r="K45" s="136"/>
      <c r="L45" s="136"/>
      <c r="M45" s="50"/>
      <c r="N45" s="63"/>
      <c r="O45"/>
      <c r="P45"/>
      <c r="Q45"/>
      <c r="R45"/>
      <c r="S45"/>
      <c r="T45"/>
      <c r="U45"/>
    </row>
    <row r="46" spans="2:21" s="24" customFormat="1" ht="55.7" customHeight="1" x14ac:dyDescent="0.25">
      <c r="B46" s="71"/>
      <c r="C46" s="103" t="s">
        <v>147</v>
      </c>
      <c r="D46" s="135" t="s">
        <v>261</v>
      </c>
      <c r="E46" s="135"/>
      <c r="F46" s="135"/>
      <c r="G46" s="135"/>
      <c r="H46" s="135"/>
      <c r="I46" s="135"/>
      <c r="J46" s="135"/>
      <c r="K46" s="135"/>
      <c r="L46" s="135"/>
      <c r="M46" s="50"/>
      <c r="N46" s="63"/>
      <c r="O46"/>
      <c r="P46"/>
      <c r="Q46"/>
      <c r="R46"/>
      <c r="S46"/>
      <c r="T46"/>
      <c r="U46"/>
    </row>
    <row r="47" spans="2:21" s="53" customFormat="1" ht="18.75" x14ac:dyDescent="0.4">
      <c r="B47" s="68"/>
      <c r="C47" s="98" t="s">
        <v>106</v>
      </c>
      <c r="D47" s="98"/>
      <c r="E47" s="98"/>
      <c r="F47" s="98"/>
      <c r="G47" s="98"/>
      <c r="H47" s="98"/>
      <c r="I47" s="98"/>
      <c r="J47" s="98"/>
      <c r="K47" s="98"/>
      <c r="L47" s="98"/>
      <c r="M47" s="69"/>
      <c r="N47" s="70"/>
      <c r="O47" s="54"/>
      <c r="P47" s="54"/>
      <c r="Q47" s="54"/>
      <c r="R47" s="54"/>
      <c r="S47" s="54"/>
      <c r="T47" s="54"/>
      <c r="U47" s="54"/>
    </row>
    <row r="48" spans="2:21" s="55" customFormat="1" ht="43.7" customHeight="1" x14ac:dyDescent="0.25">
      <c r="B48" s="72"/>
      <c r="C48" s="125" t="s">
        <v>149</v>
      </c>
      <c r="D48" s="125"/>
      <c r="E48" s="125"/>
      <c r="F48" s="125"/>
      <c r="G48" s="125"/>
      <c r="H48" s="125"/>
      <c r="I48" s="125"/>
      <c r="J48" s="125"/>
      <c r="K48" s="125"/>
      <c r="L48" s="125"/>
      <c r="M48" s="69"/>
      <c r="N48" s="70"/>
      <c r="O48" s="54"/>
      <c r="P48" s="54"/>
      <c r="Q48" s="54"/>
      <c r="R48" s="54"/>
      <c r="S48" s="54"/>
      <c r="T48" s="54"/>
      <c r="U48" s="54"/>
    </row>
    <row r="49" spans="2:21" s="56" customFormat="1" ht="44.1" customHeight="1" x14ac:dyDescent="0.2">
      <c r="B49" s="101"/>
      <c r="C49" s="100" t="s">
        <v>147</v>
      </c>
      <c r="D49" s="125" t="s">
        <v>262</v>
      </c>
      <c r="E49" s="135"/>
      <c r="F49" s="135"/>
      <c r="G49" s="135"/>
      <c r="H49" s="135"/>
      <c r="I49" s="135"/>
      <c r="J49" s="135"/>
      <c r="K49" s="135"/>
      <c r="L49" s="135"/>
      <c r="M49" s="69"/>
      <c r="N49" s="70"/>
      <c r="O49" s="54"/>
      <c r="P49" s="54"/>
      <c r="Q49" s="54"/>
      <c r="R49" s="54"/>
      <c r="S49" s="54"/>
      <c r="T49" s="54"/>
      <c r="U49" s="54"/>
    </row>
    <row r="50" spans="2:21" s="53" customFormat="1" ht="28.7" customHeight="1" x14ac:dyDescent="0.4">
      <c r="B50" s="102"/>
      <c r="C50" s="100" t="s">
        <v>147</v>
      </c>
      <c r="D50" s="125" t="s">
        <v>263</v>
      </c>
      <c r="E50" s="125"/>
      <c r="F50" s="125"/>
      <c r="G50" s="125"/>
      <c r="H50" s="125"/>
      <c r="I50" s="125"/>
      <c r="J50" s="125"/>
      <c r="K50" s="125"/>
      <c r="L50" s="125"/>
      <c r="M50" s="69"/>
      <c r="N50" s="70"/>
      <c r="O50" s="54"/>
      <c r="P50" s="54"/>
      <c r="Q50" s="54"/>
      <c r="R50" s="54"/>
      <c r="S50" s="54"/>
      <c r="T50" s="54"/>
      <c r="U50" s="54"/>
    </row>
    <row r="51" spans="2:21" s="53" customFormat="1" ht="35.85" customHeight="1" x14ac:dyDescent="0.4">
      <c r="B51" s="102"/>
      <c r="C51" s="100" t="s">
        <v>147</v>
      </c>
      <c r="D51" s="125" t="s">
        <v>264</v>
      </c>
      <c r="E51" s="125"/>
      <c r="F51" s="125"/>
      <c r="G51" s="125"/>
      <c r="H51" s="125"/>
      <c r="I51" s="125"/>
      <c r="J51" s="125"/>
      <c r="K51" s="125"/>
      <c r="L51" s="125"/>
      <c r="M51" s="69"/>
      <c r="N51" s="70"/>
      <c r="O51" s="54"/>
      <c r="P51" s="54"/>
      <c r="Q51" s="54"/>
      <c r="R51" s="54"/>
      <c r="S51" s="54"/>
      <c r="T51" s="54"/>
      <c r="U51" s="54"/>
    </row>
    <row r="52" spans="2:21" s="53" customFormat="1" ht="18.75" x14ac:dyDescent="0.4">
      <c r="B52" s="68"/>
      <c r="C52" s="98" t="s">
        <v>107</v>
      </c>
      <c r="D52" s="98"/>
      <c r="E52" s="98"/>
      <c r="F52" s="98"/>
      <c r="G52" s="98"/>
      <c r="H52" s="98"/>
      <c r="I52" s="98"/>
      <c r="J52" s="98"/>
      <c r="K52" s="98"/>
      <c r="L52" s="98"/>
      <c r="M52" s="69"/>
      <c r="N52" s="70"/>
      <c r="O52" s="54"/>
      <c r="P52" s="54"/>
      <c r="Q52" s="54"/>
      <c r="R52" s="54"/>
      <c r="S52" s="54"/>
      <c r="T52" s="54"/>
      <c r="U52" s="54"/>
    </row>
    <row r="53" spans="2:21" s="58" customFormat="1" ht="45.6" customHeight="1" x14ac:dyDescent="0.2">
      <c r="B53" s="73"/>
      <c r="C53" s="125" t="s">
        <v>119</v>
      </c>
      <c r="D53" s="125"/>
      <c r="E53" s="125"/>
      <c r="F53" s="125"/>
      <c r="G53" s="125"/>
      <c r="H53" s="125"/>
      <c r="I53" s="125"/>
      <c r="J53" s="125"/>
      <c r="K53" s="125"/>
      <c r="L53" s="125"/>
      <c r="M53" s="74"/>
      <c r="N53" s="75"/>
      <c r="O53" s="59"/>
      <c r="P53" s="59"/>
      <c r="Q53" s="59"/>
      <c r="R53" s="59"/>
      <c r="S53" s="59"/>
      <c r="T53" s="59"/>
      <c r="U53" s="59"/>
    </row>
    <row r="54" spans="2:21" s="55" customFormat="1" ht="29.85" customHeight="1" x14ac:dyDescent="0.25">
      <c r="B54" s="72"/>
      <c r="C54" s="100" t="s">
        <v>147</v>
      </c>
      <c r="D54" s="125" t="s">
        <v>259</v>
      </c>
      <c r="E54" s="125"/>
      <c r="F54" s="125"/>
      <c r="G54" s="125"/>
      <c r="H54" s="125"/>
      <c r="I54" s="125"/>
      <c r="J54" s="125"/>
      <c r="K54" s="125"/>
      <c r="L54" s="125"/>
      <c r="M54" s="69"/>
      <c r="N54" s="70"/>
      <c r="O54" s="54"/>
      <c r="P54" s="54"/>
      <c r="Q54" s="54"/>
      <c r="R54" s="54"/>
      <c r="S54" s="54"/>
      <c r="T54" s="54"/>
      <c r="U54" s="54"/>
    </row>
    <row r="55" spans="2:21" s="55" customFormat="1" ht="51" customHeight="1" x14ac:dyDescent="0.25">
      <c r="B55" s="72"/>
      <c r="C55" s="100" t="s">
        <v>147</v>
      </c>
      <c r="D55" s="125" t="s">
        <v>260</v>
      </c>
      <c r="E55" s="125"/>
      <c r="F55" s="125"/>
      <c r="G55" s="125"/>
      <c r="H55" s="125"/>
      <c r="I55" s="125"/>
      <c r="J55" s="125"/>
      <c r="K55" s="125"/>
      <c r="L55" s="125"/>
      <c r="M55" s="69"/>
      <c r="N55" s="70"/>
      <c r="O55" s="54"/>
      <c r="P55" s="54"/>
      <c r="Q55" s="54"/>
      <c r="R55" s="54"/>
      <c r="S55" s="54"/>
      <c r="T55" s="54"/>
      <c r="U55" s="54"/>
    </row>
    <row r="56" spans="2:21" s="57" customFormat="1" x14ac:dyDescent="0.2">
      <c r="B56" s="120"/>
      <c r="C56" s="112"/>
      <c r="D56" s="112"/>
      <c r="E56" s="112"/>
      <c r="F56" s="112"/>
      <c r="G56" s="112"/>
      <c r="H56" s="112"/>
      <c r="I56" s="112"/>
      <c r="J56" s="112"/>
      <c r="K56" s="112"/>
      <c r="L56" s="112"/>
      <c r="M56" s="69"/>
      <c r="N56" s="70"/>
      <c r="O56" s="54"/>
      <c r="P56" s="54"/>
      <c r="Q56" s="54"/>
      <c r="R56" s="54"/>
      <c r="S56" s="54"/>
      <c r="T56" s="54"/>
      <c r="U56" s="54"/>
    </row>
    <row r="57" spans="2:21" ht="19.5" x14ac:dyDescent="0.4">
      <c r="B57" s="61"/>
      <c r="C57" s="133" t="s">
        <v>276</v>
      </c>
      <c r="D57" s="133"/>
      <c r="E57" s="133"/>
      <c r="F57" s="133"/>
      <c r="G57" s="133"/>
      <c r="H57" s="133"/>
      <c r="I57" s="133"/>
      <c r="J57" s="133"/>
      <c r="K57" s="133"/>
      <c r="L57" s="133"/>
      <c r="M57" s="133"/>
      <c r="N57" s="63"/>
    </row>
    <row r="58" spans="2:21" ht="8.65" customHeight="1" x14ac:dyDescent="0.2">
      <c r="B58" s="61"/>
      <c r="C58" s="51"/>
      <c r="D58" s="51"/>
      <c r="E58" s="51"/>
      <c r="F58" s="51"/>
      <c r="G58" s="51"/>
      <c r="H58" s="51"/>
      <c r="I58" s="51"/>
      <c r="J58" s="51"/>
      <c r="K58" s="51"/>
      <c r="L58" s="51"/>
      <c r="M58" s="51"/>
      <c r="N58" s="63"/>
    </row>
    <row r="59" spans="2:21" ht="35.1" customHeight="1" x14ac:dyDescent="0.2">
      <c r="B59" s="61"/>
      <c r="C59" s="125" t="s">
        <v>281</v>
      </c>
      <c r="D59" s="125"/>
      <c r="E59" s="125"/>
      <c r="F59" s="125"/>
      <c r="G59" s="125"/>
      <c r="H59" s="125"/>
      <c r="I59" s="125"/>
      <c r="J59" s="125"/>
      <c r="K59" s="125"/>
      <c r="L59" s="125"/>
      <c r="M59" s="125"/>
      <c r="N59" s="63"/>
    </row>
    <row r="60" spans="2:21" ht="18.75" x14ac:dyDescent="0.4">
      <c r="B60" s="61"/>
      <c r="C60" s="98" t="s">
        <v>271</v>
      </c>
      <c r="D60" s="98"/>
      <c r="E60" s="110"/>
      <c r="F60" s="110"/>
      <c r="G60" s="110"/>
      <c r="H60" s="110"/>
      <c r="I60" s="110"/>
      <c r="J60" s="110"/>
      <c r="K60" s="110"/>
      <c r="L60" s="110"/>
      <c r="M60" s="50"/>
      <c r="N60" s="63"/>
    </row>
    <row r="61" spans="2:21" ht="69" customHeight="1" x14ac:dyDescent="0.2">
      <c r="B61" s="61"/>
      <c r="C61" s="125" t="s">
        <v>282</v>
      </c>
      <c r="D61" s="125"/>
      <c r="E61" s="125"/>
      <c r="F61" s="125"/>
      <c r="G61" s="125"/>
      <c r="H61" s="125"/>
      <c r="I61" s="125"/>
      <c r="J61" s="125"/>
      <c r="K61" s="125"/>
      <c r="L61" s="125"/>
      <c r="M61" s="125"/>
      <c r="N61" s="63"/>
    </row>
    <row r="62" spans="2:21" ht="45.95" customHeight="1" x14ac:dyDescent="0.2">
      <c r="B62" s="61"/>
      <c r="C62" s="125" t="s">
        <v>283</v>
      </c>
      <c r="D62" s="125"/>
      <c r="E62" s="125"/>
      <c r="F62" s="125"/>
      <c r="G62" s="125"/>
      <c r="H62" s="125"/>
      <c r="I62" s="125"/>
      <c r="J62" s="125"/>
      <c r="K62" s="125"/>
      <c r="L62" s="125"/>
      <c r="M62" s="125"/>
      <c r="N62" s="63"/>
    </row>
    <row r="63" spans="2:21" x14ac:dyDescent="0.2">
      <c r="B63" s="61"/>
      <c r="C63" s="51"/>
      <c r="D63" s="110"/>
      <c r="E63" s="110"/>
      <c r="F63" s="110"/>
      <c r="G63" s="110"/>
      <c r="H63" s="51"/>
      <c r="I63" s="132" t="s">
        <v>56</v>
      </c>
      <c r="J63" s="132"/>
      <c r="K63" s="51"/>
      <c r="L63" s="110"/>
      <c r="M63" s="50"/>
      <c r="N63" s="63"/>
    </row>
    <row r="64" spans="2:21" x14ac:dyDescent="0.2">
      <c r="B64" s="61"/>
      <c r="C64" s="51"/>
      <c r="D64" s="110"/>
      <c r="E64" s="51"/>
      <c r="F64" s="51"/>
      <c r="G64" s="51"/>
      <c r="H64" s="51"/>
      <c r="I64" s="132"/>
      <c r="J64" s="132"/>
      <c r="K64" s="51"/>
      <c r="L64" s="110"/>
      <c r="M64" s="50"/>
      <c r="N64" s="63"/>
    </row>
    <row r="65" spans="2:14" x14ac:dyDescent="0.2">
      <c r="B65" s="61"/>
      <c r="C65" s="51"/>
      <c r="D65" s="51"/>
      <c r="E65" s="51"/>
      <c r="F65" s="51"/>
      <c r="G65" s="131" t="s">
        <v>55</v>
      </c>
      <c r="H65" s="131"/>
      <c r="I65" s="129" t="s">
        <v>274</v>
      </c>
      <c r="J65" s="129"/>
      <c r="K65" s="110"/>
      <c r="L65" s="110"/>
      <c r="M65" s="50"/>
      <c r="N65" s="63"/>
    </row>
    <row r="66" spans="2:14" x14ac:dyDescent="0.2">
      <c r="B66" s="61"/>
      <c r="C66" s="51"/>
      <c r="D66" s="51"/>
      <c r="E66" s="110"/>
      <c r="F66" s="110"/>
      <c r="G66" s="131"/>
      <c r="H66" s="131"/>
      <c r="I66" s="129"/>
      <c r="J66" s="129"/>
      <c r="K66" s="110"/>
      <c r="L66" s="110"/>
      <c r="M66" s="50"/>
      <c r="N66" s="63"/>
    </row>
    <row r="67" spans="2:14" ht="14.1" customHeight="1" x14ac:dyDescent="0.2">
      <c r="B67" s="61"/>
      <c r="C67" s="51"/>
      <c r="D67" s="51"/>
      <c r="E67" s="130" t="s">
        <v>275</v>
      </c>
      <c r="F67" s="130"/>
      <c r="G67" s="128" t="s">
        <v>273</v>
      </c>
      <c r="H67" s="128"/>
      <c r="I67" s="129"/>
      <c r="J67" s="129"/>
      <c r="K67" s="110"/>
      <c r="L67" s="110"/>
      <c r="M67" s="50"/>
      <c r="N67" s="63"/>
    </row>
    <row r="68" spans="2:14" x14ac:dyDescent="0.2">
      <c r="B68" s="61"/>
      <c r="C68" s="51"/>
      <c r="D68" s="51"/>
      <c r="E68" s="130"/>
      <c r="F68" s="130"/>
      <c r="G68" s="128"/>
      <c r="H68" s="128"/>
      <c r="I68" s="129"/>
      <c r="J68" s="129"/>
      <c r="K68" s="110"/>
      <c r="L68" s="110"/>
      <c r="M68" s="50"/>
      <c r="N68" s="63"/>
    </row>
    <row r="69" spans="2:14" ht="77.099999999999994" customHeight="1" x14ac:dyDescent="0.2">
      <c r="B69" s="61"/>
      <c r="C69" s="51"/>
      <c r="D69" s="51"/>
      <c r="E69" s="127" t="s">
        <v>272</v>
      </c>
      <c r="F69" s="127"/>
      <c r="G69" s="128"/>
      <c r="H69" s="128"/>
      <c r="I69" s="129"/>
      <c r="J69" s="129"/>
      <c r="K69" s="110"/>
      <c r="L69" s="110"/>
      <c r="M69" s="50"/>
      <c r="N69" s="63"/>
    </row>
    <row r="70" spans="2:14" x14ac:dyDescent="0.2">
      <c r="B70" s="61"/>
      <c r="C70" s="51"/>
      <c r="D70" s="51"/>
      <c r="E70" s="127"/>
      <c r="F70" s="127"/>
      <c r="G70" s="128"/>
      <c r="H70" s="128"/>
      <c r="I70" s="129"/>
      <c r="J70" s="129"/>
      <c r="K70" s="110"/>
      <c r="L70" s="110"/>
      <c r="M70" s="50"/>
      <c r="N70" s="63"/>
    </row>
    <row r="71" spans="2:14" x14ac:dyDescent="0.2">
      <c r="B71" s="61"/>
      <c r="C71" s="51"/>
      <c r="D71" s="51"/>
      <c r="E71" s="127"/>
      <c r="F71" s="127"/>
      <c r="G71" s="128"/>
      <c r="H71" s="128"/>
      <c r="I71" s="129"/>
      <c r="J71" s="129"/>
      <c r="K71" s="110"/>
      <c r="L71" s="110"/>
      <c r="M71" s="50"/>
      <c r="N71" s="63"/>
    </row>
    <row r="72" spans="2:14" ht="42.6" customHeight="1" x14ac:dyDescent="0.2">
      <c r="B72" s="61"/>
      <c r="C72" s="51"/>
      <c r="D72" s="51"/>
      <c r="E72" s="51"/>
      <c r="F72" s="51"/>
      <c r="G72" s="51"/>
      <c r="H72" s="51"/>
      <c r="I72" s="51"/>
      <c r="J72" s="110"/>
      <c r="K72" s="110"/>
      <c r="L72" s="110"/>
      <c r="M72" s="50"/>
      <c r="N72" s="63"/>
    </row>
    <row r="73" spans="2:14" ht="18.75" x14ac:dyDescent="0.4">
      <c r="B73" s="61"/>
      <c r="C73" s="98" t="s">
        <v>270</v>
      </c>
      <c r="D73" s="51"/>
      <c r="E73" s="51"/>
      <c r="F73" s="51"/>
      <c r="G73" s="51"/>
      <c r="H73" s="51"/>
      <c r="I73" s="51"/>
      <c r="J73" s="110"/>
      <c r="K73" s="110"/>
      <c r="L73" s="110"/>
      <c r="M73" s="50"/>
      <c r="N73" s="63"/>
    </row>
    <row r="74" spans="2:14" ht="32.1" customHeight="1" x14ac:dyDescent="0.2">
      <c r="B74" s="61"/>
      <c r="C74" s="125" t="s">
        <v>284</v>
      </c>
      <c r="D74" s="125"/>
      <c r="E74" s="125"/>
      <c r="F74" s="125"/>
      <c r="G74" s="125"/>
      <c r="H74" s="125"/>
      <c r="I74" s="125"/>
      <c r="J74" s="125"/>
      <c r="K74" s="125"/>
      <c r="L74" s="125"/>
      <c r="M74" s="125"/>
      <c r="N74" s="63"/>
    </row>
    <row r="75" spans="2:14" ht="19.7" customHeight="1" x14ac:dyDescent="0.2">
      <c r="B75" s="61"/>
      <c r="C75" s="100" t="s">
        <v>147</v>
      </c>
      <c r="D75" s="125" t="s">
        <v>285</v>
      </c>
      <c r="E75" s="125"/>
      <c r="F75" s="125"/>
      <c r="G75" s="125"/>
      <c r="H75" s="125"/>
      <c r="I75" s="125"/>
      <c r="J75" s="125"/>
      <c r="K75" s="125"/>
      <c r="L75" s="125"/>
      <c r="M75" s="50"/>
      <c r="N75" s="63"/>
    </row>
    <row r="76" spans="2:14" ht="47.65" customHeight="1" x14ac:dyDescent="0.2">
      <c r="B76" s="61"/>
      <c r="C76" s="100" t="s">
        <v>147</v>
      </c>
      <c r="D76" s="125" t="s">
        <v>280</v>
      </c>
      <c r="E76" s="125"/>
      <c r="F76" s="125"/>
      <c r="G76" s="125"/>
      <c r="H76" s="125"/>
      <c r="I76" s="125"/>
      <c r="J76" s="125"/>
      <c r="K76" s="125"/>
      <c r="L76" s="125"/>
      <c r="M76" s="50"/>
      <c r="N76" s="63"/>
    </row>
    <row r="77" spans="2:14" ht="36" customHeight="1" x14ac:dyDescent="0.2">
      <c r="B77" s="61"/>
      <c r="C77" s="100" t="s">
        <v>147</v>
      </c>
      <c r="D77" s="126" t="s">
        <v>278</v>
      </c>
      <c r="E77" s="125"/>
      <c r="F77" s="125"/>
      <c r="G77" s="125"/>
      <c r="H77" s="125"/>
      <c r="I77" s="125"/>
      <c r="J77" s="125"/>
      <c r="K77" s="125"/>
      <c r="L77" s="125"/>
      <c r="M77" s="50"/>
      <c r="N77" s="63"/>
    </row>
    <row r="78" spans="2:14" ht="35.1" customHeight="1" x14ac:dyDescent="0.2">
      <c r="B78" s="61"/>
      <c r="C78" s="100" t="s">
        <v>147</v>
      </c>
      <c r="D78" s="125" t="s">
        <v>286</v>
      </c>
      <c r="E78" s="125"/>
      <c r="F78" s="125"/>
      <c r="G78" s="125"/>
      <c r="H78" s="125"/>
      <c r="I78" s="125"/>
      <c r="J78" s="125"/>
      <c r="K78" s="125"/>
      <c r="L78" s="125"/>
      <c r="M78" s="50"/>
      <c r="N78" s="63"/>
    </row>
    <row r="79" spans="2:14" ht="28.7" customHeight="1" x14ac:dyDescent="0.2">
      <c r="B79" s="61"/>
      <c r="C79" s="100" t="s">
        <v>147</v>
      </c>
      <c r="D79" s="125" t="s">
        <v>287</v>
      </c>
      <c r="E79" s="125"/>
      <c r="F79" s="125"/>
      <c r="G79" s="125"/>
      <c r="H79" s="125"/>
      <c r="I79" s="125"/>
      <c r="J79" s="125"/>
      <c r="K79" s="125"/>
      <c r="L79" s="125"/>
      <c r="M79" s="50"/>
      <c r="N79" s="63"/>
    </row>
    <row r="80" spans="2:14" x14ac:dyDescent="0.2">
      <c r="B80" s="61"/>
      <c r="C80" s="51"/>
      <c r="D80" s="110"/>
      <c r="E80" s="51"/>
      <c r="F80" s="51"/>
      <c r="G80" s="51"/>
      <c r="H80" s="51"/>
      <c r="I80" s="51"/>
      <c r="J80" s="51"/>
      <c r="K80" s="51"/>
      <c r="L80" s="51"/>
      <c r="M80" s="50"/>
      <c r="N80" s="63"/>
    </row>
    <row r="81" spans="2:14" x14ac:dyDescent="0.2">
      <c r="B81" s="61"/>
      <c r="C81" s="51"/>
      <c r="D81" s="110"/>
      <c r="E81" s="51"/>
      <c r="F81" s="51"/>
      <c r="G81" s="51"/>
      <c r="H81" s="51"/>
      <c r="I81" s="51"/>
      <c r="J81" s="51"/>
      <c r="K81" s="51"/>
      <c r="L81" s="51"/>
      <c r="M81" s="50"/>
      <c r="N81" s="63"/>
    </row>
    <row r="82" spans="2:14" ht="15" thickBot="1" x14ac:dyDescent="0.25">
      <c r="B82" s="121"/>
      <c r="C82" s="122"/>
      <c r="D82" s="111"/>
      <c r="E82" s="122"/>
      <c r="F82" s="122"/>
      <c r="G82" s="122"/>
      <c r="H82" s="122"/>
      <c r="I82" s="122"/>
      <c r="J82" s="122"/>
      <c r="K82" s="122"/>
      <c r="L82" s="122"/>
      <c r="M82" s="123"/>
      <c r="N82" s="124"/>
    </row>
  </sheetData>
  <mergeCells count="31">
    <mergeCell ref="C57:M57"/>
    <mergeCell ref="D35:M35"/>
    <mergeCell ref="D36:M36"/>
    <mergeCell ref="D54:L54"/>
    <mergeCell ref="D55:L55"/>
    <mergeCell ref="C38:M38"/>
    <mergeCell ref="C48:L48"/>
    <mergeCell ref="D49:L49"/>
    <mergeCell ref="D50:L50"/>
    <mergeCell ref="D51:L51"/>
    <mergeCell ref="C53:L53"/>
    <mergeCell ref="D43:L43"/>
    <mergeCell ref="D46:L46"/>
    <mergeCell ref="C45:L45"/>
    <mergeCell ref="C41:L41"/>
    <mergeCell ref="D42:L42"/>
    <mergeCell ref="C61:M61"/>
    <mergeCell ref="C59:M59"/>
    <mergeCell ref="C74:M74"/>
    <mergeCell ref="D79:L79"/>
    <mergeCell ref="C62:M62"/>
    <mergeCell ref="D76:L76"/>
    <mergeCell ref="D78:L78"/>
    <mergeCell ref="D77:L77"/>
    <mergeCell ref="D75:L75"/>
    <mergeCell ref="E69:F71"/>
    <mergeCell ref="G67:H71"/>
    <mergeCell ref="I65:J71"/>
    <mergeCell ref="E67:F68"/>
    <mergeCell ref="G65:H66"/>
    <mergeCell ref="I63:J64"/>
  </mergeCells>
  <hyperlinks>
    <hyperlink ref="D35:M35" location="Introduction!D41" display="1. Overview and Intructions"/>
    <hyperlink ref="D36:M36" location="Introduction!D58" display="2. Guidance "/>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showRowColHeaders="0" topLeftCell="A7" zoomScale="90" zoomScaleNormal="90" zoomScalePageLayoutView="85" workbookViewId="0">
      <selection activeCell="B18" sqref="B18:D18"/>
    </sheetView>
  </sheetViews>
  <sheetFormatPr defaultColWidth="8.625" defaultRowHeight="14.25" x14ac:dyDescent="0.2"/>
  <cols>
    <col min="1" max="1" width="3.375" style="17" customWidth="1"/>
    <col min="2" max="13" width="14.125" style="17" customWidth="1"/>
    <col min="14" max="14" width="3.375" style="17" customWidth="1"/>
    <col min="15" max="15" width="11.875" customWidth="1"/>
  </cols>
  <sheetData>
    <row r="1" spans="1:14" x14ac:dyDescent="0.2">
      <c r="A1" s="49"/>
      <c r="B1" s="49"/>
      <c r="C1" s="49"/>
      <c r="D1" s="49"/>
      <c r="E1" s="49"/>
      <c r="F1" s="49"/>
      <c r="G1" s="49"/>
      <c r="H1" s="49"/>
      <c r="I1" s="49"/>
      <c r="J1" s="49"/>
      <c r="K1" s="49"/>
      <c r="L1" s="49"/>
      <c r="M1" s="49"/>
      <c r="N1" s="49"/>
    </row>
    <row r="2" spans="1:14" x14ac:dyDescent="0.2">
      <c r="A2" s="49"/>
      <c r="B2" s="49"/>
      <c r="C2" s="49"/>
      <c r="D2" s="49"/>
      <c r="E2" s="49"/>
      <c r="F2" s="49"/>
      <c r="G2" s="49"/>
      <c r="H2" s="49"/>
      <c r="I2" s="49"/>
      <c r="J2" s="49"/>
      <c r="K2" s="49"/>
      <c r="L2" s="49"/>
      <c r="M2" s="49"/>
      <c r="N2" s="49"/>
    </row>
    <row r="3" spans="1:14" x14ac:dyDescent="0.2">
      <c r="A3" s="49"/>
      <c r="B3" s="49"/>
      <c r="C3" s="49"/>
      <c r="D3" s="49"/>
      <c r="E3" s="49"/>
      <c r="F3" s="49"/>
      <c r="G3" s="49"/>
      <c r="H3" s="49"/>
      <c r="I3" s="49"/>
      <c r="J3" s="49"/>
      <c r="K3" s="49"/>
      <c r="L3" s="49"/>
      <c r="M3" s="49"/>
      <c r="N3" s="49"/>
    </row>
    <row r="4" spans="1:14" x14ac:dyDescent="0.2">
      <c r="A4" s="49"/>
      <c r="B4" s="49"/>
      <c r="C4" s="49"/>
      <c r="D4" s="49"/>
      <c r="E4" s="49"/>
      <c r="F4" s="49"/>
      <c r="G4" s="49"/>
      <c r="H4" s="49"/>
      <c r="I4" s="49"/>
      <c r="J4" s="49"/>
      <c r="K4" s="49"/>
      <c r="L4" s="49"/>
      <c r="M4" s="49"/>
      <c r="N4" s="49"/>
    </row>
    <row r="10" spans="1:14" ht="18" customHeight="1" x14ac:dyDescent="0.2">
      <c r="B10" s="142" t="s">
        <v>115</v>
      </c>
      <c r="C10" s="142"/>
      <c r="D10" s="143"/>
      <c r="E10" s="143"/>
      <c r="F10" s="28"/>
      <c r="G10" s="141" t="s">
        <v>118</v>
      </c>
      <c r="H10" s="141"/>
      <c r="I10" s="141"/>
      <c r="J10" s="137" t="str">
        <f>IFERROR(List!K12, "Pending")</f>
        <v>Pending</v>
      </c>
      <c r="K10" s="137"/>
      <c r="L10" s="137"/>
      <c r="M10" s="137"/>
    </row>
    <row r="11" spans="1:14" ht="18" customHeight="1" x14ac:dyDescent="0.2">
      <c r="B11" s="142" t="s">
        <v>116</v>
      </c>
      <c r="C11" s="142"/>
      <c r="D11" s="143"/>
      <c r="E11" s="143"/>
      <c r="F11" s="28"/>
      <c r="G11" s="141"/>
      <c r="H11" s="141"/>
      <c r="I11" s="141"/>
      <c r="J11" s="137"/>
      <c r="K11" s="137"/>
      <c r="L11" s="137"/>
      <c r="M11" s="137"/>
    </row>
    <row r="12" spans="1:14" ht="18" customHeight="1" x14ac:dyDescent="0.2">
      <c r="B12" s="142" t="s">
        <v>117</v>
      </c>
      <c r="C12" s="142"/>
      <c r="D12" s="143"/>
      <c r="E12" s="143"/>
      <c r="F12" s="28"/>
      <c r="G12" s="141"/>
      <c r="H12" s="141"/>
      <c r="I12" s="141"/>
      <c r="J12" s="137"/>
      <c r="K12" s="137"/>
      <c r="L12" s="137"/>
      <c r="M12" s="137"/>
    </row>
    <row r="13" spans="1:14" x14ac:dyDescent="0.2">
      <c r="B13" s="28"/>
      <c r="C13" s="28"/>
      <c r="D13" s="28"/>
      <c r="E13" s="28"/>
      <c r="F13" s="28"/>
      <c r="G13" s="28"/>
    </row>
    <row r="14" spans="1:14" ht="36" customHeight="1" x14ac:dyDescent="0.2">
      <c r="B14" s="97" t="s">
        <v>114</v>
      </c>
      <c r="C14" s="138" t="s">
        <v>266</v>
      </c>
      <c r="D14" s="138"/>
      <c r="E14" s="138"/>
      <c r="F14" s="138"/>
      <c r="G14" s="138"/>
      <c r="H14" s="138"/>
      <c r="I14" s="138"/>
      <c r="J14" s="138"/>
      <c r="K14" s="138"/>
      <c r="L14" s="138"/>
      <c r="M14" s="138"/>
      <c r="N14" s="77"/>
    </row>
    <row r="16" spans="1:14" ht="45.6" customHeight="1" x14ac:dyDescent="0.2">
      <c r="A16" s="26"/>
      <c r="B16" s="145" t="s">
        <v>109</v>
      </c>
      <c r="C16" s="145"/>
      <c r="D16" s="145"/>
      <c r="E16" s="145" t="s">
        <v>110</v>
      </c>
      <c r="F16" s="145"/>
      <c r="G16" s="26"/>
      <c r="H16" s="26"/>
      <c r="I16" s="26"/>
      <c r="J16" s="26"/>
      <c r="K16" s="26"/>
      <c r="L16" s="26"/>
      <c r="M16" s="26"/>
      <c r="N16" s="26"/>
    </row>
    <row r="17" spans="1:14" ht="45.6" customHeight="1" x14ac:dyDescent="0.2">
      <c r="A17" s="26"/>
      <c r="B17" s="140" t="s">
        <v>52</v>
      </c>
      <c r="C17" s="140"/>
      <c r="D17" s="140"/>
      <c r="E17" s="139" t="str">
        <f>IFERROR(List!K11,"Pending")</f>
        <v>Pending</v>
      </c>
      <c r="F17" s="139"/>
      <c r="G17" s="26"/>
      <c r="H17" s="26"/>
      <c r="I17" s="26"/>
      <c r="J17" s="26"/>
      <c r="K17" s="26"/>
      <c r="L17" s="26"/>
      <c r="M17" s="26"/>
      <c r="N17" s="26"/>
    </row>
    <row r="18" spans="1:14" ht="45.6" customHeight="1" x14ac:dyDescent="0.2">
      <c r="A18" s="26"/>
      <c r="B18" s="140" t="s">
        <v>59</v>
      </c>
      <c r="C18" s="140"/>
      <c r="D18" s="140"/>
      <c r="E18" s="139" t="str">
        <f>IFERROR(List!K10,"Pending")</f>
        <v>Pending</v>
      </c>
      <c r="F18" s="139"/>
      <c r="G18" s="26"/>
      <c r="H18" s="26"/>
      <c r="I18" s="26"/>
      <c r="J18" s="26"/>
      <c r="K18" s="26"/>
      <c r="L18" s="26"/>
      <c r="M18" s="26"/>
      <c r="N18" s="26"/>
    </row>
    <row r="19" spans="1:14" ht="45.6" customHeight="1" x14ac:dyDescent="0.2">
      <c r="A19" s="26"/>
      <c r="B19" s="140" t="s">
        <v>60</v>
      </c>
      <c r="C19" s="140"/>
      <c r="D19" s="140"/>
      <c r="E19" s="139" t="str">
        <f>IFERROR(List!K9,"Pending")</f>
        <v>Pending</v>
      </c>
      <c r="F19" s="139"/>
      <c r="G19" s="26"/>
      <c r="H19" s="26"/>
      <c r="I19" s="26"/>
      <c r="J19" s="26"/>
      <c r="K19" s="26"/>
      <c r="L19" s="26"/>
      <c r="M19" s="26"/>
      <c r="N19" s="26"/>
    </row>
    <row r="20" spans="1:14" ht="45.6" customHeight="1" x14ac:dyDescent="0.2">
      <c r="A20" s="26"/>
      <c r="B20" s="140" t="s">
        <v>61</v>
      </c>
      <c r="C20" s="140"/>
      <c r="D20" s="140"/>
      <c r="E20" s="139" t="str">
        <f>IFERROR(List!K8,"Pending")</f>
        <v>Pending</v>
      </c>
      <c r="F20" s="139"/>
      <c r="G20" s="26"/>
      <c r="H20" s="26"/>
      <c r="I20" s="26"/>
      <c r="J20" s="26"/>
      <c r="K20" s="26"/>
      <c r="L20" s="26"/>
      <c r="M20" s="26"/>
      <c r="N20" s="26"/>
    </row>
    <row r="21" spans="1:14" ht="45.6" customHeight="1" x14ac:dyDescent="0.2">
      <c r="A21" s="26"/>
      <c r="B21" s="140" t="s">
        <v>62</v>
      </c>
      <c r="C21" s="140"/>
      <c r="D21" s="140"/>
      <c r="E21" s="139" t="str">
        <f>IFERROR(List!K7,"Pending")</f>
        <v>Pending</v>
      </c>
      <c r="F21" s="139"/>
      <c r="G21" s="26"/>
      <c r="H21" s="26"/>
      <c r="I21" s="26"/>
      <c r="J21" s="26"/>
      <c r="K21" s="26"/>
      <c r="L21" s="26"/>
      <c r="M21" s="26"/>
      <c r="N21" s="26"/>
    </row>
    <row r="22" spans="1:14" ht="45.6" customHeight="1" x14ac:dyDescent="0.2">
      <c r="A22" s="26"/>
      <c r="B22" s="140" t="s">
        <v>63</v>
      </c>
      <c r="C22" s="140"/>
      <c r="D22" s="140"/>
      <c r="E22" s="139" t="str">
        <f>IFERROR(List!K6,"Pending")</f>
        <v>Pending</v>
      </c>
      <c r="F22" s="139"/>
      <c r="G22" s="26"/>
      <c r="H22" s="26"/>
      <c r="I22" s="26"/>
      <c r="J22" s="26"/>
      <c r="K22" s="26"/>
      <c r="L22" s="26"/>
      <c r="M22" s="26"/>
      <c r="N22" s="26"/>
    </row>
    <row r="23" spans="1:14" ht="45.6" customHeight="1" x14ac:dyDescent="0.2">
      <c r="A23" s="26"/>
      <c r="B23" s="140" t="s">
        <v>64</v>
      </c>
      <c r="C23" s="140"/>
      <c r="D23" s="140"/>
      <c r="E23" s="139" t="str">
        <f>IFERROR(List!K5,"Pending")</f>
        <v>Pending</v>
      </c>
      <c r="F23" s="139"/>
      <c r="G23" s="26"/>
      <c r="H23" s="26"/>
      <c r="I23" s="26"/>
      <c r="J23" s="26"/>
      <c r="K23" s="26"/>
      <c r="L23" s="26"/>
      <c r="M23" s="26"/>
      <c r="N23" s="26"/>
    </row>
    <row r="24" spans="1:14" ht="45.6" customHeight="1" x14ac:dyDescent="0.2">
      <c r="A24" s="26"/>
      <c r="B24" s="140" t="s">
        <v>65</v>
      </c>
      <c r="C24" s="140"/>
      <c r="D24" s="140"/>
      <c r="E24" s="139" t="str">
        <f>IFERROR(List!K4,"Pending")</f>
        <v>Pending</v>
      </c>
      <c r="F24" s="139"/>
      <c r="G24" s="26"/>
      <c r="H24" s="26"/>
      <c r="I24" s="26"/>
      <c r="J24" s="26"/>
      <c r="K24" s="26"/>
      <c r="L24" s="26"/>
      <c r="M24" s="26"/>
      <c r="N24" s="26"/>
    </row>
    <row r="25" spans="1:14" ht="45.6" customHeight="1" x14ac:dyDescent="0.2">
      <c r="A25" s="26"/>
      <c r="B25" s="146" t="s">
        <v>111</v>
      </c>
      <c r="C25" s="146"/>
      <c r="D25" s="146"/>
      <c r="E25" s="144" t="str">
        <f>IFERROR(List!K12,"Pending")</f>
        <v>Pending</v>
      </c>
      <c r="F25" s="144"/>
      <c r="G25" s="26"/>
      <c r="H25" s="26"/>
      <c r="I25" s="26"/>
      <c r="J25" s="26"/>
      <c r="K25" s="26"/>
      <c r="L25" s="26"/>
      <c r="M25" s="26"/>
      <c r="N25" s="26"/>
    </row>
  </sheetData>
  <sheetProtection algorithmName="SHA-512" hashValue="c08mWw5E6ssIHXzPttEPkC1Yk0MZrQjWPd9n4SMqGAUqEIpyvBIHBgAN83eQJV7fgNQtoireVARom1yP90hD/w==" saltValue="GeeEW11eDd91tuMph29e2Q==" spinCount="100000" sheet="1" objects="1" scenarios="1"/>
  <protectedRanges>
    <protectedRange sqref="D10:E12" name="Range1"/>
  </protectedRanges>
  <mergeCells count="29">
    <mergeCell ref="B24:D24"/>
    <mergeCell ref="B25:D25"/>
    <mergeCell ref="B16:D16"/>
    <mergeCell ref="B17:D17"/>
    <mergeCell ref="B18:D18"/>
    <mergeCell ref="B19:D19"/>
    <mergeCell ref="B20:D20"/>
    <mergeCell ref="E24:F24"/>
    <mergeCell ref="E25:F25"/>
    <mergeCell ref="E16:F16"/>
    <mergeCell ref="E17:F17"/>
    <mergeCell ref="E18:F18"/>
    <mergeCell ref="E19:F19"/>
    <mergeCell ref="E20:F20"/>
    <mergeCell ref="J10:M12"/>
    <mergeCell ref="C14:M14"/>
    <mergeCell ref="E21:F21"/>
    <mergeCell ref="E22:F22"/>
    <mergeCell ref="E23:F23"/>
    <mergeCell ref="B21:D21"/>
    <mergeCell ref="B22:D22"/>
    <mergeCell ref="B23:D23"/>
    <mergeCell ref="G10:I12"/>
    <mergeCell ref="B10:C10"/>
    <mergeCell ref="B11:C11"/>
    <mergeCell ref="B12:C12"/>
    <mergeCell ref="D10:E10"/>
    <mergeCell ref="D11:E11"/>
    <mergeCell ref="D12:E12"/>
  </mergeCells>
  <conditionalFormatting sqref="E17:E24">
    <cfRule type="containsText" dxfId="27" priority="1" operator="containsText" text="Leading">
      <formula>NOT(ISERROR(SEARCH("Leading",E17)))</formula>
    </cfRule>
    <cfRule type="containsText" dxfId="26" priority="2" operator="containsText" text="Progressing">
      <formula>NOT(ISERROR(SEARCH("Progressing",E17)))</formula>
    </cfRule>
    <cfRule type="containsText" dxfId="25" priority="3" operator="containsText" text="Minimum">
      <formula>NOT(ISERROR(SEARCH("Minimum",E17)))</formula>
    </cfRule>
    <cfRule type="containsText" dxfId="24" priority="4" operator="containsText" text="Pending">
      <formula>NOT(ISERROR(SEARCH("Pending",E17)))</formula>
    </cfRule>
  </conditionalFormatting>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2"/>
  <sheetViews>
    <sheetView showGridLines="0" showRowColHeaders="0" showRuler="0" zoomScale="90" zoomScaleNormal="90" zoomScalePageLayoutView="70" workbookViewId="0">
      <pane xSplit="1" ySplit="8" topLeftCell="B9" activePane="bottomRight" state="frozen"/>
      <selection pane="topRight" activeCell="B1" sqref="B1"/>
      <selection pane="bottomLeft" activeCell="A10" sqref="A10"/>
      <selection pane="bottomRight" activeCell="H9" sqref="H9"/>
    </sheetView>
  </sheetViews>
  <sheetFormatPr defaultColWidth="11.875" defaultRowHeight="15.95" customHeight="1" x14ac:dyDescent="0.2"/>
  <cols>
    <col min="1" max="1" width="2.5" style="28" customWidth="1"/>
    <col min="2" max="2" width="17.125" style="27" customWidth="1"/>
    <col min="3" max="3" width="14.375" style="27" customWidth="1"/>
    <col min="4" max="4" width="29.125" style="27" customWidth="1"/>
    <col min="5" max="7" width="30.625" style="16" customWidth="1"/>
    <col min="8" max="8" width="15" style="16" customWidth="1"/>
    <col min="9" max="11" width="0" style="16" hidden="1" customWidth="1"/>
    <col min="12" max="12" width="12.625" style="27" customWidth="1"/>
    <col min="13" max="13" width="2.5" style="28" customWidth="1"/>
    <col min="37" max="16384" width="11.875" style="28"/>
  </cols>
  <sheetData>
    <row r="1" spans="2:36" ht="15.95" customHeight="1" x14ac:dyDescent="0.2">
      <c r="B1" s="78"/>
      <c r="C1" s="78"/>
      <c r="D1" s="78"/>
      <c r="E1" s="79"/>
      <c r="F1" s="79"/>
      <c r="G1" s="79"/>
      <c r="H1" s="79"/>
      <c r="I1" s="79"/>
      <c r="J1" s="79"/>
      <c r="K1" s="79"/>
      <c r="L1" s="78"/>
      <c r="M1" s="80"/>
    </row>
    <row r="2" spans="2:36" ht="15.95" customHeight="1" x14ac:dyDescent="0.2">
      <c r="B2" s="78"/>
      <c r="C2" s="78"/>
      <c r="D2" s="78"/>
      <c r="E2" s="79"/>
      <c r="F2" s="79"/>
      <c r="G2" s="79"/>
      <c r="H2" s="79"/>
      <c r="I2" s="79"/>
      <c r="J2" s="79"/>
      <c r="K2" s="79"/>
      <c r="L2" s="78"/>
      <c r="M2" s="80"/>
    </row>
    <row r="3" spans="2:36" ht="15.95" customHeight="1" x14ac:dyDescent="0.2">
      <c r="B3" s="78"/>
      <c r="C3" s="78"/>
      <c r="D3" s="78"/>
      <c r="E3" s="79"/>
      <c r="F3" s="79"/>
      <c r="G3" s="79"/>
      <c r="H3" s="79"/>
      <c r="I3" s="79"/>
      <c r="J3" s="79"/>
      <c r="K3" s="79"/>
      <c r="L3" s="78"/>
      <c r="M3" s="80"/>
    </row>
    <row r="4" spans="2:36" customFormat="1" ht="15.95" customHeight="1" x14ac:dyDescent="0.2">
      <c r="B4" s="49"/>
      <c r="C4" s="49"/>
      <c r="D4" s="49"/>
      <c r="E4" s="49"/>
      <c r="F4" s="49"/>
      <c r="G4" s="49"/>
      <c r="H4" s="49"/>
      <c r="I4" s="49"/>
      <c r="J4" s="49"/>
      <c r="K4" s="49"/>
      <c r="L4" s="49"/>
      <c r="M4" s="49"/>
    </row>
    <row r="5" spans="2:36" customFormat="1" ht="15.95" customHeight="1" x14ac:dyDescent="0.2"/>
    <row r="6" spans="2:36" customFormat="1" ht="15.95" customHeight="1" x14ac:dyDescent="0.2"/>
    <row r="7" spans="2:36" ht="15.95" customHeight="1" thickBot="1" x14ac:dyDescent="0.25"/>
    <row r="8" spans="2:36" s="29" customFormat="1" ht="40.35" customHeight="1" thickBot="1" x14ac:dyDescent="0.25">
      <c r="B8" s="85" t="s">
        <v>51</v>
      </c>
      <c r="C8" s="85" t="s">
        <v>99</v>
      </c>
      <c r="D8" s="85" t="s">
        <v>53</v>
      </c>
      <c r="E8" s="82" t="s">
        <v>54</v>
      </c>
      <c r="F8" s="83" t="s">
        <v>55</v>
      </c>
      <c r="G8" s="81" t="s">
        <v>56</v>
      </c>
      <c r="H8" s="37" t="s">
        <v>57</v>
      </c>
      <c r="I8" s="21" t="s">
        <v>67</v>
      </c>
      <c r="J8" s="21" t="s">
        <v>68</v>
      </c>
      <c r="K8" s="21" t="s">
        <v>69</v>
      </c>
      <c r="L8" s="85" t="s">
        <v>58</v>
      </c>
      <c r="N8"/>
      <c r="O8"/>
      <c r="P8"/>
      <c r="Q8"/>
      <c r="R8"/>
      <c r="S8"/>
      <c r="T8"/>
      <c r="U8"/>
      <c r="V8"/>
      <c r="W8"/>
      <c r="X8"/>
      <c r="Y8"/>
      <c r="Z8"/>
      <c r="AA8"/>
      <c r="AB8"/>
      <c r="AC8"/>
      <c r="AD8"/>
      <c r="AE8"/>
      <c r="AF8"/>
      <c r="AG8"/>
      <c r="AH8"/>
      <c r="AI8"/>
      <c r="AJ8"/>
    </row>
    <row r="9" spans="2:36" s="29" customFormat="1" ht="144.94999999999999" customHeight="1" thickBot="1" x14ac:dyDescent="0.25">
      <c r="B9" s="150" t="str">
        <f>Mapping!A2</f>
        <v>DEMONSTRATE LEADERSHIP COMMITMENT</v>
      </c>
      <c r="C9" s="90" t="str">
        <f>Mapping!B2</f>
        <v>H&amp;S Strategic Direction</v>
      </c>
      <c r="D9" s="91" t="str">
        <f>Mapping!C2</f>
        <v>Is there an existing H&amp;S strategy that is appropriate for the organisation’s H&amp;S risk profile and maturity?</v>
      </c>
      <c r="E9" s="86" t="str">
        <f>Mapping!$B2&amp;" – "&amp;Mapping!D2</f>
        <v>H&amp;S Strategic Direction – H&amp;S strategic direction has been defined by H&amp;S function and leadership, however there is a lack of shared H&amp;S strategic vision and values amongst the organisation.</v>
      </c>
      <c r="F9" s="87" t="str">
        <f>Mapping!$B2&amp;" – "&amp;Mapping!E2</f>
        <v>H&amp;S Strategic Direction – there is a sense of shared H&amp;S strategic vision and values amongst the organisation created by the H&amp;S strategic direction.</v>
      </c>
      <c r="G9" s="88" t="str">
        <f>Mapping!$B2&amp;" – "&amp;Mapping!F2</f>
        <v>H&amp;S Strategic Direction – there is a strong sense of shared H&amp;S strategic vision and values amongst the organisation that is integrated and aligned to the organisations objectives. Leadership and the workforce (including delivery partners) create a culture of lawful, ethical, and responsible operation.</v>
      </c>
      <c r="H9" s="104" t="s">
        <v>73</v>
      </c>
      <c r="I9" s="84" t="e">
        <f>VLOOKUP(H9,List!E:F,2,FALSE)</f>
        <v>#N/A</v>
      </c>
      <c r="J9" s="84" t="e">
        <f>AVERAGE(I9:I11)</f>
        <v>#N/A</v>
      </c>
      <c r="K9" s="84" t="e">
        <f>ROUND(J9,0)</f>
        <v>#N/A</v>
      </c>
      <c r="L9" s="147" t="str">
        <f>IFERROR(VLOOKUP(K9,List!B:C,2,FALSE),"Pending")</f>
        <v>Pending</v>
      </c>
      <c r="N9"/>
      <c r="O9"/>
      <c r="P9"/>
      <c r="Q9"/>
      <c r="R9"/>
      <c r="S9"/>
      <c r="T9"/>
      <c r="U9"/>
      <c r="V9"/>
      <c r="W9"/>
      <c r="X9"/>
      <c r="Y9"/>
      <c r="Z9"/>
      <c r="AA9"/>
      <c r="AB9"/>
      <c r="AC9"/>
      <c r="AD9"/>
      <c r="AE9"/>
      <c r="AF9"/>
      <c r="AG9"/>
      <c r="AH9"/>
      <c r="AI9"/>
      <c r="AJ9"/>
    </row>
    <row r="10" spans="2:36" s="29" customFormat="1" ht="144.94999999999999" customHeight="1" thickBot="1" x14ac:dyDescent="0.25">
      <c r="B10" s="150"/>
      <c r="C10" s="90" t="str">
        <f>Mapping!B3</f>
        <v>Leaders Capability</v>
      </c>
      <c r="D10" s="91" t="str">
        <f>Mapping!C3</f>
        <v>Do leaders personify the H&amp;S behaviours they want to see in the workforce?</v>
      </c>
      <c r="E10" s="86" t="str">
        <f>Mapping!$B3&amp;" – "&amp;Mapping!D3</f>
        <v>Leaders Capability – programs to improve leadership capability are inconsistently delivered across the entire organisation with some areas of the business demonstrating stronger leadership more than others.</v>
      </c>
      <c r="F10" s="87" t="str">
        <f>Mapping!$B3&amp;" – "&amp;Mapping!E3</f>
        <v>Leaders Capability – programs are consistently and frequently delivered across the entire organisation to build the capability of leaders, however some areas of the business demonstrate stronger leadership more than others.</v>
      </c>
      <c r="G10" s="88" t="str">
        <f>Mapping!$B3&amp;" – "&amp;Mapping!F3</f>
        <v>Leaders Capability – development programs and peer support frameworks are embedded and actively build the capability and consistency of leadership across the organisation.</v>
      </c>
      <c r="H10" s="104" t="s">
        <v>73</v>
      </c>
      <c r="I10" s="84" t="e">
        <f>VLOOKUP(H10,List!E:F,2,FALSE)</f>
        <v>#N/A</v>
      </c>
      <c r="J10" s="84"/>
      <c r="K10" s="84"/>
      <c r="L10" s="148"/>
      <c r="N10"/>
      <c r="O10"/>
      <c r="P10"/>
      <c r="Q10"/>
      <c r="R10"/>
      <c r="S10"/>
      <c r="T10"/>
      <c r="U10"/>
      <c r="V10"/>
      <c r="W10"/>
      <c r="X10"/>
      <c r="Y10"/>
      <c r="Z10"/>
      <c r="AA10"/>
      <c r="AB10"/>
      <c r="AC10"/>
      <c r="AD10"/>
      <c r="AE10"/>
      <c r="AF10"/>
      <c r="AG10"/>
      <c r="AH10"/>
      <c r="AI10"/>
      <c r="AJ10"/>
    </row>
    <row r="11" spans="2:36" s="29" customFormat="1" ht="144.94999999999999" customHeight="1" thickBot="1" x14ac:dyDescent="0.25">
      <c r="B11" s="150"/>
      <c r="C11" s="90" t="str">
        <f>Mapping!B4</f>
        <v>Leading by Example</v>
      </c>
      <c r="D11" s="91" t="str">
        <f>Mapping!C4</f>
        <v>Do leaders consistently recognise and reward helpful H&amp;S behaviours, and are leaders consistently able to effectively challenge unhelpful H&amp;S attitudes and behaviours?</v>
      </c>
      <c r="E11" s="86" t="str">
        <f>Mapping!$B4&amp;" – "&amp;Mapping!D4</f>
        <v>Leading by Example – leaders across the organisation inconsistently; promote the H&amp;S vision and values of the organisation, set clear H&amp;S expectations, and challenge unsafe attitudes and behaviours.</v>
      </c>
      <c r="F11" s="87" t="str">
        <f>Mapping!$B4&amp;" – "&amp;Mapping!E4</f>
        <v xml:space="preserve">Leading by Example – leaders promote the H&amp;S vision and values of the organisation, what they expect of others, and challenge unsafe attitudes and behaviours across the business. </v>
      </c>
      <c r="G11" s="88" t="str">
        <f>Mapping!$B4&amp;" – "&amp;Mapping!F4</f>
        <v>Leading by Example – leaders live the H&amp;S vision and values, role modelling what they expect of others, consistently challenging unsafe attitudes and behaviours, demonstrating genuine care, and providing appropriate support and resources to the workforce to achieve organisation objectives.</v>
      </c>
      <c r="H11" s="104" t="s">
        <v>73</v>
      </c>
      <c r="I11" s="84" t="e">
        <f>VLOOKUP(H11,List!E:F,2,FALSE)</f>
        <v>#N/A</v>
      </c>
      <c r="J11" s="84"/>
      <c r="K11" s="84"/>
      <c r="L11" s="149"/>
      <c r="N11"/>
      <c r="O11"/>
      <c r="P11"/>
      <c r="Q11"/>
      <c r="R11"/>
      <c r="S11"/>
      <c r="T11"/>
      <c r="U11"/>
      <c r="V11"/>
      <c r="W11"/>
      <c r="X11"/>
      <c r="Y11"/>
      <c r="Z11"/>
      <c r="AA11"/>
      <c r="AB11"/>
      <c r="AC11"/>
      <c r="AD11"/>
      <c r="AE11"/>
      <c r="AF11"/>
      <c r="AG11"/>
      <c r="AH11"/>
      <c r="AI11"/>
      <c r="AJ11"/>
    </row>
    <row r="12" spans="2:36" s="29" customFormat="1" ht="144.94999999999999" customHeight="1" thickBot="1" x14ac:dyDescent="0.25">
      <c r="B12" s="150" t="str">
        <f>Mapping!A5</f>
        <v>ESTABLISH CLEAR GOVERNANCE AND ACCOUTNABILITY</v>
      </c>
      <c r="C12" s="90" t="str">
        <f>Mapping!B5</f>
        <v>Governance by Design</v>
      </c>
      <c r="D12" s="91" t="str">
        <f>Mapping!C5</f>
        <v>Is there a clear governance structure in place that is representative of H&amp;S risks?</v>
      </c>
      <c r="E12" s="86" t="str">
        <f>Mapping!$B5&amp;" – "&amp;Mapping!D5</f>
        <v xml:space="preserve">Governance by Design – A governance framework exists however H&amp;S is not considered a key priority. </v>
      </c>
      <c r="F12" s="87" t="str">
        <f>Mapping!$B5&amp;" – "&amp;Mapping!E5</f>
        <v>Governance by Design – H&amp;S is a key consideration in the  governance framework.</v>
      </c>
      <c r="G12" s="88" t="str">
        <f>Mapping!$B5&amp;" – "&amp;Mapping!F5</f>
        <v>Governance by Design – H&amp;S governance is integrated into main corporate governance structures (i.e. risk, remuneration and audit committees), and the Board is of appropriate size and collectively have the skills, commitment and knowledge of the entity and the industry in which it operates, to enable it to discharge its duties effectively and to add value.</v>
      </c>
      <c r="H12" s="104" t="s">
        <v>73</v>
      </c>
      <c r="I12" s="84" t="e">
        <f>VLOOKUP(H12,List!E:F,2,FALSE)</f>
        <v>#N/A</v>
      </c>
      <c r="J12" s="84" t="e">
        <f>AVERAGE(I12:I14)</f>
        <v>#N/A</v>
      </c>
      <c r="K12" s="84" t="e">
        <f>ROUND(J12,0)</f>
        <v>#N/A</v>
      </c>
      <c r="L12" s="147" t="str">
        <f>IFERROR(VLOOKUP(K12,List!B:C,2,FALSE),"Pending")</f>
        <v>Pending</v>
      </c>
      <c r="N12"/>
      <c r="O12"/>
      <c r="P12"/>
      <c r="Q12"/>
      <c r="R12"/>
      <c r="S12"/>
      <c r="T12"/>
      <c r="U12"/>
      <c r="V12"/>
      <c r="W12"/>
      <c r="X12"/>
      <c r="Y12"/>
      <c r="Z12"/>
      <c r="AA12"/>
      <c r="AB12"/>
      <c r="AC12"/>
      <c r="AD12"/>
      <c r="AE12"/>
      <c r="AF12"/>
      <c r="AG12"/>
      <c r="AH12"/>
      <c r="AI12"/>
      <c r="AJ12"/>
    </row>
    <row r="13" spans="2:36" s="29" customFormat="1" ht="144.94999999999999" customHeight="1" thickBot="1" x14ac:dyDescent="0.25">
      <c r="B13" s="150"/>
      <c r="C13" s="90" t="str">
        <f>Mapping!B6</f>
        <v>Informed Decision Making</v>
      </c>
      <c r="D13" s="91" t="str">
        <f>Mapping!C6</f>
        <v>Is relevant, robust and timely information relating to H&amp;S performance, H&amp;S risks, and outcomes of H&amp;S assurance activities regularly provided to all internal stakeholders (including the Board, ELT, leaders and employees)?</v>
      </c>
      <c r="E13" s="86" t="str">
        <f>Mapping!$B6&amp;" – "&amp;Mapping!D6</f>
        <v>Informed Decision Making – the Board and leadership is not consistently provided with adequate H&amp;S risk management information, to inform their decision making.</v>
      </c>
      <c r="F13" s="87" t="str">
        <f>Mapping!$B6&amp;" – "&amp;Mapping!E6</f>
        <v>Informed Decision Making – Operational challenges and H&amp;S implications are not always understood by the Board.</v>
      </c>
      <c r="G13" s="88" t="str">
        <f>Mapping!$B6&amp;" – "&amp;Mapping!F6</f>
        <v>Informed Decision Making – H&amp;S is a key consideration for decision making, and the Board and leadership have a clear understanding of the organisations operations, and H&amp;S challenges and risks to do so effectively.</v>
      </c>
      <c r="H13" s="104" t="s">
        <v>73</v>
      </c>
      <c r="I13" s="84" t="e">
        <f>VLOOKUP(H13,List!E:F,2,FALSE)</f>
        <v>#N/A</v>
      </c>
      <c r="J13" s="84"/>
      <c r="K13" s="84"/>
      <c r="L13" s="148"/>
      <c r="N13"/>
      <c r="O13"/>
      <c r="P13"/>
      <c r="Q13"/>
      <c r="R13"/>
      <c r="S13"/>
      <c r="T13"/>
      <c r="U13"/>
      <c r="V13"/>
      <c r="W13"/>
      <c r="X13"/>
      <c r="Y13"/>
      <c r="Z13"/>
      <c r="AA13"/>
      <c r="AB13"/>
      <c r="AC13"/>
      <c r="AD13"/>
      <c r="AE13"/>
      <c r="AF13"/>
      <c r="AG13"/>
      <c r="AH13"/>
      <c r="AI13"/>
      <c r="AJ13"/>
    </row>
    <row r="14" spans="2:36" ht="144.94999999999999" customHeight="1" thickBot="1" x14ac:dyDescent="0.25">
      <c r="B14" s="150"/>
      <c r="C14" s="90" t="str">
        <f>Mapping!B7</f>
        <v>Clear Accountability</v>
      </c>
      <c r="D14" s="91" t="str">
        <f>Mapping!C7</f>
        <v>Has accountability for H&amp;S been clearly defined?</v>
      </c>
      <c r="E14" s="86" t="str">
        <f>Mapping!$B7&amp;" – "&amp;Mapping!D7</f>
        <v xml:space="preserve">Clear Accountability – accountability has not been adequately defined and communicated, and is inconsistently demonstrated across the entire organisation. </v>
      </c>
      <c r="F14" s="87" t="str">
        <f>Mapping!$B7&amp;" – "&amp;Mapping!E7</f>
        <v>Clear Accountability – a system of accountability aligned to a persons level of control or influence and everyone's role in H&amp;S has been defined, however, these are not consistently demonstrated across the organisation.</v>
      </c>
      <c r="G14" s="88" t="str">
        <f>Mapping!$B7&amp;" – "&amp;Mapping!F7</f>
        <v xml:space="preserve">Clear Accountability – accountability is aligned to a persons level of control or influence, roles in H&amp;S are clearly understood and demonstrated at all levels of the organisation, and everyone is held accountable for the impact of their decisions and actions. </v>
      </c>
      <c r="H14" s="104" t="s">
        <v>73</v>
      </c>
      <c r="I14" s="84" t="e">
        <f>VLOOKUP(H14,List!E:F,2,FALSE)</f>
        <v>#N/A</v>
      </c>
      <c r="J14" s="84"/>
      <c r="K14" s="84"/>
      <c r="L14" s="149"/>
    </row>
    <row r="15" spans="2:36" ht="144.94999999999999" customHeight="1" thickBot="1" x14ac:dyDescent="0.25">
      <c r="B15" s="150" t="str">
        <f>Mapping!A8</f>
        <v>FACILITATE OPEN AND HONEST COMMUNICATION</v>
      </c>
      <c r="C15" s="90" t="str">
        <f>Mapping!B8</f>
        <v>Knowledge Flow</v>
      </c>
      <c r="D15" s="91" t="str">
        <f>Mapping!C8</f>
        <v>Is H&amp;S information readily available and communicated across the organisation through reports and other appropriate mechanism?</v>
      </c>
      <c r="E15" s="86" t="str">
        <f>Mapping!$B8&amp;" – "&amp;Mapping!D8</f>
        <v>Knowledge Flow – H&amp;S information is difficult to access, is inconsistently communicated across the entire organisation, and does not always provide an accurate reflection of H&amp;S performance.</v>
      </c>
      <c r="F15" s="87" t="str">
        <f>Mapping!$B8&amp;" – "&amp;Mapping!E8</f>
        <v>Knowledge Flow – H&amp;S information is readily available and communicated across the organisation through reports and other appropriate mechanisms. This information is not integrated into wider business reporting.</v>
      </c>
      <c r="G15" s="88" t="str">
        <f>Mapping!$B8&amp;" – "&amp;Mapping!F8</f>
        <v>Knowledge Flow – H&amp;S information is relevant, integrated and contextualised by information from other parts of the organisations, and is readily available and communicated across the organisation through reports and other appropriate mechanisms. There is a consistent open and two-way dialogue with the workforce.</v>
      </c>
      <c r="H15" s="104" t="s">
        <v>73</v>
      </c>
      <c r="I15" s="84" t="e">
        <f>VLOOKUP(H15,List!E:F,2,FALSE)</f>
        <v>#N/A</v>
      </c>
      <c r="J15" s="84" t="e">
        <f>AVERAGE(I15:I17)</f>
        <v>#N/A</v>
      </c>
      <c r="K15" s="84" t="e">
        <f>ROUND(J15,0)</f>
        <v>#N/A</v>
      </c>
      <c r="L15" s="147" t="str">
        <f>IFERROR(VLOOKUP(K15,List!B:C,2,FALSE),"Pending")</f>
        <v>Pending</v>
      </c>
    </row>
    <row r="16" spans="2:36" ht="144.94999999999999" customHeight="1" thickBot="1" x14ac:dyDescent="0.25">
      <c r="B16" s="150"/>
      <c r="C16" s="90" t="str">
        <f>Mapping!B9</f>
        <v>Transparent H&amp;S</v>
      </c>
      <c r="D16" s="91" t="str">
        <f>Mapping!C9</f>
        <v>Are a mix of lead, lag and positive performance indicators used to measure H&amp;S performance and inform decision making?</v>
      </c>
      <c r="E16" s="86" t="str">
        <f>Mapping!$B9&amp;" – "&amp;Mapping!D9</f>
        <v>Transparent H&amp;S – H&amp;S indicators have been established however these are predominantly lag indicators, and do not consistently provide an accurate reflection of performance. Delivery partners are not considered a part of reporting.</v>
      </c>
      <c r="F16" s="87" t="str">
        <f>Mapping!$B9&amp;" – "&amp;Mapping!E9</f>
        <v>Transparent H&amp;S – H&amp;S indicators have been established and there is a mix of lead and lag indicators, however, delivery partners are considered separately.</v>
      </c>
      <c r="G16" s="88" t="str">
        <f>Mapping!$B9&amp;" – "&amp;Mapping!F9</f>
        <v>Transparent H&amp;S – the organisation has defined H&amp;S indicators that provide an accurate representation of H&amp;S performance, including delivery partners, and outcomes are measured and clearly disclosed.</v>
      </c>
      <c r="H16" s="104" t="s">
        <v>73</v>
      </c>
      <c r="I16" s="84" t="e">
        <f>VLOOKUP(H16,List!E:F,2,FALSE)</f>
        <v>#N/A</v>
      </c>
      <c r="J16" s="84"/>
      <c r="K16" s="84"/>
      <c r="L16" s="148"/>
    </row>
    <row r="17" spans="2:12" ht="144.94999999999999" customHeight="1" thickBot="1" x14ac:dyDescent="0.25">
      <c r="B17" s="150"/>
      <c r="C17" s="90" t="str">
        <f>Mapping!B10</f>
        <v>External Reporting</v>
      </c>
      <c r="D17" s="91" t="str">
        <f>Mapping!C10</f>
        <v>Are material H&amp;S performance goals, challenges and initiatives clearly communicated (e.g.  external stakeholder reports)?</v>
      </c>
      <c r="E17" s="86" t="str">
        <f>Mapping!$B10&amp;" – "&amp;Mapping!D10</f>
        <v>External Reporting – H&amp;S information is not actively shared with delivery partners and external bodies.</v>
      </c>
      <c r="F17" s="87" t="str">
        <f>Mapping!$B10&amp;" – "&amp;Mapping!E10</f>
        <v>External Reporting – H&amp;S information is periodically shared with delivery partners, and externally through an annual or sustainability report.</v>
      </c>
      <c r="G17" s="88" t="str">
        <f>Mapping!$B10&amp;" – "&amp;Mapping!F10</f>
        <v>External Reporting – the organisation reports; material, transparent and timely information and insights with delivery partners and other external stakeholders. They engage with stakeholders to gather feedback and contribute to the water industry H&amp;S body of knowledge.</v>
      </c>
      <c r="H17" s="104" t="s">
        <v>73</v>
      </c>
      <c r="I17" s="84" t="e">
        <f>VLOOKUP(H17,List!E:F,2,FALSE)</f>
        <v>#N/A</v>
      </c>
      <c r="J17" s="84"/>
      <c r="K17" s="84"/>
      <c r="L17" s="149"/>
    </row>
    <row r="18" spans="2:12" ht="144.94999999999999" customHeight="1" thickBot="1" x14ac:dyDescent="0.25">
      <c r="B18" s="150" t="str">
        <f>Mapping!A11</f>
        <v>ENSURE EFFECTIVE SYSTEMS AND DESIGN</v>
      </c>
      <c r="C18" s="90" t="str">
        <f>Mapping!B11</f>
        <v>Supportive Structures</v>
      </c>
      <c r="D18" s="91" t="str">
        <f>Mapping!C11</f>
        <v>Is there a clearly defined organisational H&amp;S structure?</v>
      </c>
      <c r="E18" s="86" t="str">
        <f>Mapping!$B11&amp;" – "&amp;Mapping!D11</f>
        <v>Supportive Structures – H&amp;S structures are defined, but do not effectively or practically support risk management, or promote two-way communication and collaboration.</v>
      </c>
      <c r="F18" s="87" t="str">
        <f>Mapping!$B11&amp;" – "&amp;Mapping!E11</f>
        <v xml:space="preserve">Supportive Structures – The H&amp;S structure supports H&amp;S risk management, and two-way communication, however, remains independent of other structures in the organisation. </v>
      </c>
      <c r="G18" s="88" t="str">
        <f>Mapping!$B11&amp;" – "&amp;Mapping!F11</f>
        <v xml:space="preserve">Supportive Structures – H&amp;S structure is integrated into the organisations structure, efficiently and effectively improving risk management and two-way communication to drive continuous improvement. </v>
      </c>
      <c r="H18" s="104" t="s">
        <v>73</v>
      </c>
      <c r="I18" s="84" t="e">
        <f>VLOOKUP(H18,List!E:F,2,FALSE)</f>
        <v>#N/A</v>
      </c>
      <c r="J18" s="84" t="e">
        <f>AVERAGE(I18:I20)</f>
        <v>#N/A</v>
      </c>
      <c r="K18" s="84" t="e">
        <f>ROUND(J18,0)</f>
        <v>#N/A</v>
      </c>
      <c r="L18" s="147" t="str">
        <f>IFERROR(VLOOKUP(K18,List!B:C,2,FALSE),"Pending")</f>
        <v>Pending</v>
      </c>
    </row>
    <row r="19" spans="2:12" ht="144.94999999999999" customHeight="1" thickBot="1" x14ac:dyDescent="0.25">
      <c r="B19" s="150"/>
      <c r="C19" s="90" t="str">
        <f>Mapping!B12</f>
        <v>Practical Systems</v>
      </c>
      <c r="D19" s="91" t="str">
        <f>Mapping!C12</f>
        <v>Is there a clear process around the development and maintenance of policies and procedures?</v>
      </c>
      <c r="E19" s="86" t="str">
        <f>Mapping!$B12&amp;" – "&amp;Mapping!D12</f>
        <v>Practical Systems – H&amp;S Systems and processes have been developed across the entire business, however, are not reviewed regularly (or as required) to ensure they are fit-for-purpose and have consider operational change.</v>
      </c>
      <c r="F19" s="87" t="str">
        <f>Mapping!$B12&amp;" – "&amp;Mapping!E12</f>
        <v>Practical Systems – systems and processes have been developed across the entire business and are updated periodically to ensure they are fit-for-purpose and consider operational change.</v>
      </c>
      <c r="G19" s="88" t="str">
        <f>Mapping!$B12&amp;" – "&amp;Mapping!F12</f>
        <v>Practical Systems – proactive and constant feedback form the workforce is incorporated into the ongoing update of integrated H&amp;S systems and processes to keep them current, practical, and support operations, addressing all relevant aspects of H&amp;S (e.g. includes psychosocial, and physical).</v>
      </c>
      <c r="H19" s="104" t="s">
        <v>73</v>
      </c>
      <c r="I19" s="84" t="e">
        <f>VLOOKUP(H19,List!E:F,2,FALSE)</f>
        <v>#N/A</v>
      </c>
      <c r="J19" s="84"/>
      <c r="K19" s="84"/>
      <c r="L19" s="148"/>
    </row>
    <row r="20" spans="2:12" ht="144.94999999999999" customHeight="1" thickBot="1" x14ac:dyDescent="0.25">
      <c r="B20" s="150"/>
      <c r="C20" s="90" t="str">
        <f>Mapping!B13</f>
        <v>Assurance</v>
      </c>
      <c r="D20" s="91" t="str">
        <f>Mapping!C13</f>
        <v>Does the H&amp;S assurance framework address governance and structure, scope/coverage, processes, and resourcing?</v>
      </c>
      <c r="E20" s="86" t="str">
        <f>Mapping!$B13&amp;" – "&amp;Mapping!D13</f>
        <v>Assurance – a H&amp;S assurance framework has been developed, and assurance activities are periodically undertaken in some areas of the organisation.</v>
      </c>
      <c r="F20" s="87" t="str">
        <f>Mapping!$B13&amp;" – "&amp;Mapping!E13</f>
        <v>Assurance – a H&amp;S assurance framework has been developed, and assurance activities are periodically undertaken across the entire organisation with relevant information reported to the Board and leadership.</v>
      </c>
      <c r="G20" s="88" t="str">
        <f>Mapping!$B13&amp;" – "&amp;Mapping!F13</f>
        <v>Assurance – H&amp;S assurance framework is designed to capture all information appropriate to the organisations varying risk profiles. Assurance activities are a core part of business as usual, with information reported ongoing throughout the organisation, and the Board and ELT to enable appropriate oversight and informed decisions to be made.</v>
      </c>
      <c r="H20" s="104" t="s">
        <v>73</v>
      </c>
      <c r="I20" s="84" t="e">
        <f>VLOOKUP(H20,List!E:F,2,FALSE)</f>
        <v>#N/A</v>
      </c>
      <c r="J20" s="84"/>
      <c r="K20" s="84"/>
      <c r="L20" s="149"/>
    </row>
    <row r="21" spans="2:12" ht="144.94999999999999" customHeight="1" thickBot="1" x14ac:dyDescent="0.25">
      <c r="B21" s="150" t="str">
        <f>Mapping!A14</f>
        <v>STRENGTHEN PARTNERSHIPS AND RELATIONSHIPS</v>
      </c>
      <c r="C21" s="90" t="str">
        <f>Mapping!B14</f>
        <v>H&amp;S in Procurement</v>
      </c>
      <c r="D21" s="91" t="str">
        <f>Mapping!C14</f>
        <v>Is H&amp;S a central component of the procurement process for the selection of contractors?</v>
      </c>
      <c r="E21" s="86" t="str">
        <f>Mapping!$B14&amp;" – "&amp;Mapping!D14</f>
        <v>H&amp;S in Procurement – H&amp;S is a consideration in procurement of delivery partners, however, not all indicators/incentives used in decision making are appropriate (e.g. primarily cost/price driven).</v>
      </c>
      <c r="F21" s="87" t="str">
        <f>Mapping!$B14&amp;" – "&amp;Mapping!E14</f>
        <v>H&amp;S in Procurement – H&amp;S is considered in the procurement process and appropriate indicators are used to support this.</v>
      </c>
      <c r="G21" s="88" t="str">
        <f>Mapping!$B14&amp;" – "&amp;Mapping!F14</f>
        <v>H&amp;S in Procurement – procurement decisions are primarily driven by delivery partners ability to manage H&amp;S to the same standard or better than the organisation, and appropriate indicators are used to support this.</v>
      </c>
      <c r="H21" s="104" t="s">
        <v>73</v>
      </c>
      <c r="I21" s="84" t="e">
        <f>VLOOKUP(H21,List!E:F,2,FALSE)</f>
        <v>#N/A</v>
      </c>
      <c r="J21" s="84" t="e">
        <f>AVERAGE(I21:I23)</f>
        <v>#N/A</v>
      </c>
      <c r="K21" s="84" t="e">
        <f>ROUND(J21,0)</f>
        <v>#N/A</v>
      </c>
      <c r="L21" s="147" t="str">
        <f>IFERROR(VLOOKUP(K21,List!B:C,2,FALSE),"Pending")</f>
        <v>Pending</v>
      </c>
    </row>
    <row r="22" spans="2:12" ht="144.94999999999999" customHeight="1" thickBot="1" x14ac:dyDescent="0.25">
      <c r="B22" s="150"/>
      <c r="C22" s="90" t="str">
        <f>Mapping!B15</f>
        <v>Stakeholder Engagement</v>
      </c>
      <c r="D22" s="91" t="str">
        <f>Mapping!C15</f>
        <v>Are there strong relationships with delivery partners, and other key stakeholders, including industry bodies?</v>
      </c>
      <c r="E22" s="86" t="str">
        <f>Mapping!$B15&amp;" – "&amp;Mapping!D15</f>
        <v>Stakeholder Engagement – the organisation inconsistently consults and collaborates with delivery partners across the  organisation on H&amp;S matters, and engagement with external stakeholder usually only takes place when required.</v>
      </c>
      <c r="F22" s="87" t="str">
        <f>Mapping!$B15&amp;" – "&amp;Mapping!E15</f>
        <v>Stakeholder Engagement – the organisation consults and collaborates with delivery partners on H&amp;S matters that directly impact them, and consultation with external stakeholder consistently takes place.</v>
      </c>
      <c r="G22" s="88" t="str">
        <f>Mapping!$B15&amp;" – "&amp;Mapping!F15</f>
        <v>Stakeholder Engagement – delivery partners are proactively engaged by the organisation as part of wider consultation and communication with the workforce on all H&amp;S matters, and the organisation fosters strong relationships with external stakeholder (e.g. H&amp;S regulator, community groups), proactively engaging and encouraging an open dialogue.</v>
      </c>
      <c r="H22" s="104" t="s">
        <v>73</v>
      </c>
      <c r="I22" s="84" t="e">
        <f>VLOOKUP(H22,List!E:F,2,FALSE)</f>
        <v>#N/A</v>
      </c>
      <c r="J22" s="84"/>
      <c r="K22" s="84"/>
      <c r="L22" s="148"/>
    </row>
    <row r="23" spans="2:12" ht="144.94999999999999" customHeight="1" thickBot="1" x14ac:dyDescent="0.25">
      <c r="B23" s="150"/>
      <c r="C23" s="90" t="str">
        <f>Mapping!B16</f>
        <v>H&amp;S Operating Model</v>
      </c>
      <c r="D23" s="91" t="str">
        <f>Mapping!C16</f>
        <v>Is the management of contractor H&amp;S risks integrated into the organisation's H&amp;S systems?</v>
      </c>
      <c r="E23" s="86" t="str">
        <f>Mapping!$B16&amp;" – "&amp;Mapping!D16</f>
        <v>H&amp;S Operating Model – delivery partners H&amp;S risks and processes are inconsistently integrated into the organisations risk profile.</v>
      </c>
      <c r="F23" s="87" t="str">
        <f>Mapping!$B16&amp;" – "&amp;Mapping!E16</f>
        <v>H&amp;S Operating Model – delivery partners H&amp;S risks and processes are integrated in the organisation.</v>
      </c>
      <c r="G23" s="88" t="str">
        <f>Mapping!$B16&amp;" – "&amp;Mapping!F16</f>
        <v>H&amp;S Operating Model – delivery partners H&amp;S risks and processes are integrated in the organisation and there is no differentiation between delivery partner and employee.</v>
      </c>
      <c r="H23" s="104" t="s">
        <v>73</v>
      </c>
      <c r="I23" s="84" t="e">
        <f>VLOOKUP(H23,List!E:F,2,FALSE)</f>
        <v>#N/A</v>
      </c>
      <c r="J23" s="84"/>
      <c r="K23" s="84"/>
      <c r="L23" s="149"/>
    </row>
    <row r="24" spans="2:12" ht="144.94999999999999" customHeight="1" thickBot="1" x14ac:dyDescent="0.25">
      <c r="B24" s="150" t="str">
        <f>Mapping!A17</f>
        <v>PROMOTE A CULTURE THAT SUPPORTS H&amp;S</v>
      </c>
      <c r="C24" s="90" t="str">
        <f>Mapping!B17</f>
        <v>H&amp;S Promotion</v>
      </c>
      <c r="D24" s="91" t="str">
        <f>Mapping!C17</f>
        <v>Do leaders, including the Board/ELT, demonstrate authentic engagement with employees on H&amp;S issues (including participation in two-way interactions)?</v>
      </c>
      <c r="E24" s="86" t="str">
        <f>Mapping!$B17&amp;" – "&amp;Mapping!D17</f>
        <v>H&amp;S Promotion – the Board and leadership recognise the importance of a positive H&amp;S culture, however, this is not promoted, and there is inconsistent understanding amongst the organisation of the H&amp;S goals and the value of reporting H&amp;S issues. Some H&amp;S initiatives exist, however, these are not adequately endorsed, inconsistently implemented, and not tailored to address operationally specific issues.</v>
      </c>
      <c r="F24" s="87" t="str">
        <f>Mapping!$B17&amp;" – "&amp;Mapping!E17</f>
        <v>H&amp;S Promotion – the Board and leadership promote a positive H&amp;S culture, however, there is varied understanding amongst the organisation of how to support the H&amp;S goals and the value of reporting H&amp;S issues. Broad-spectrum initiatives are implemented that are not tailored to address operationally specific issues.</v>
      </c>
      <c r="G24" s="88" t="str">
        <f>Mapping!$B17&amp;" – "&amp;Mapping!F17</f>
        <v>H&amp;S Promotion – the Board and leadership set the right tone at the top and influence the culture across the organisation, ensuring that everyone understands and actively supports the H&amp;S goals of the organisation and the value in reporting H&amp;S issues. Effective initiatives are designed and implemented to appropriately support this communication and address the root cause of H&amp;S issues.</v>
      </c>
      <c r="H24" s="104" t="s">
        <v>73</v>
      </c>
      <c r="I24" s="84" t="e">
        <f>VLOOKUP(H24,List!E:F,2,FALSE)</f>
        <v>#N/A</v>
      </c>
      <c r="J24" s="84" t="e">
        <f>AVERAGE(I24:I26)</f>
        <v>#N/A</v>
      </c>
      <c r="K24" s="84" t="e">
        <f>ROUND(J24,0)</f>
        <v>#N/A</v>
      </c>
      <c r="L24" s="147" t="str">
        <f>IFERROR(VLOOKUP(K24,List!B:C,2,FALSE),"Pending")</f>
        <v>Pending</v>
      </c>
    </row>
    <row r="25" spans="2:12" ht="144.94999999999999" customHeight="1" thickBot="1" x14ac:dyDescent="0.25">
      <c r="B25" s="150"/>
      <c r="C25" s="90" t="str">
        <f>Mapping!B18</f>
        <v>Positive Reinforcement</v>
      </c>
      <c r="D25" s="91" t="str">
        <f>Mapping!C18</f>
        <v>Do leaders consistently recognise and reward helpful H&amp;S behaviours?</v>
      </c>
      <c r="E25" s="86" t="str">
        <f>Mapping!$B18&amp;" – "&amp;Mapping!D18</f>
        <v>Positive Reinforcement – multiple reward and recognition programs exist, however, these are implemented inconsistently across the organisation to reinforce positive H&amp;S contributions.</v>
      </c>
      <c r="F25" s="87" t="str">
        <f>Mapping!$B18&amp;" – "&amp;Mapping!E18</f>
        <v>Positive Reinforcement – leaders consistently reward and recognise positive H&amp;S contributions.</v>
      </c>
      <c r="G25" s="88" t="str">
        <f>Mapping!$B18&amp;" – "&amp;Mapping!F18</f>
        <v>Positive Reinforcement – leaders influence a positive H&amp;S culture through promotion of  two-way interactions and consistent reward and recognition of positive H&amp;S contributions.</v>
      </c>
      <c r="H25" s="104" t="s">
        <v>73</v>
      </c>
      <c r="I25" s="84" t="e">
        <f>VLOOKUP(H25,List!E:F,2,FALSE)</f>
        <v>#N/A</v>
      </c>
      <c r="J25" s="84"/>
      <c r="K25" s="84"/>
      <c r="L25" s="148"/>
    </row>
    <row r="26" spans="2:12" ht="144.94999999999999" customHeight="1" thickBot="1" x14ac:dyDescent="0.25">
      <c r="B26" s="150"/>
      <c r="C26" s="90" t="str">
        <f>Mapping!B19</f>
        <v>People Capability</v>
      </c>
      <c r="D26" s="91" t="str">
        <f>Mapping!C19</f>
        <v>Are H&amp;S competency requirements (both technical and soft skills) embedded into the employee lifecycle?</v>
      </c>
      <c r="E26" s="86" t="str">
        <f>Mapping!$B19&amp;" – "&amp;Mapping!D19</f>
        <v>People Capability – a competency framework exists, however, H&amp;S competency are inadequately defined.</v>
      </c>
      <c r="F26" s="87" t="str">
        <f>Mapping!$B19&amp;" – "&amp;Mapping!E19</f>
        <v>People Capability – H&amp;S competency framework has been defined for the organisation that focusses on continuous improvement.</v>
      </c>
      <c r="G26" s="88" t="str">
        <f>Mapping!$B19&amp;" – "&amp;Mapping!F19</f>
        <v>People Capability – H&amp;S competencies have strong focus on continuous improvement, are integrated across organisation, and embedded into the worker lifecycle. The framework helps drive excellence.</v>
      </c>
      <c r="H26" s="104" t="s">
        <v>73</v>
      </c>
      <c r="I26" s="84" t="e">
        <f>VLOOKUP(H26,List!E:F,2,FALSE)</f>
        <v>#N/A</v>
      </c>
      <c r="J26" s="84"/>
      <c r="K26" s="84"/>
      <c r="L26" s="149"/>
    </row>
    <row r="27" spans="2:12" ht="144.94999999999999" customHeight="1" thickBot="1" x14ac:dyDescent="0.25">
      <c r="B27" s="150" t="str">
        <f>Mapping!A20</f>
        <v>DRIVE INNOVATION AND IMPROVEMENT</v>
      </c>
      <c r="C27" s="90" t="str">
        <f>Mapping!B20</f>
        <v>Digital IQ</v>
      </c>
      <c r="D27" s="91" t="str">
        <f>Mapping!C20</f>
        <v>Are employees’ aware of H&amp;S digital technology concepts such as data analytics, emerging technologies, and the organisation’s H&amp;S information management system?</v>
      </c>
      <c r="E27" s="86" t="str">
        <f>Mapping!$B20&amp;" – "&amp;Mapping!D20</f>
        <v>Digital IQ – leaders and the workforce are mostly unaware or unfamiliar with H&amp;S digital technology and their applications within the organisation,  and the H&amp;S team aren’t provided with appropriate training to improve their digital capability.</v>
      </c>
      <c r="F27" s="87" t="str">
        <f>Mapping!$B20&amp;" – "&amp;Mapping!E20</f>
        <v>Digital IQ – the organisation are aware of the H&amp;S digital technology deployed by the organisation, however, the skills and knowledge to apply them in practice varies, with are some areas of the workforce adopting new H&amp;S technologies more readily then others.</v>
      </c>
      <c r="G27" s="88" t="str">
        <f>Mapping!$B20&amp;" – "&amp;Mapping!F20</f>
        <v>Digital IQ – the organisation openly embrace and encourage the use of H&amp;S digital technology, digital literacy is integrated into the organisations competency framework, and the H&amp;S function are provided with the necessary skills and capabilities to continually innovate and improve H&amp;S outcomes. The entire organisation and are continually up-skilled in the use and application of new H&amp;S technology.</v>
      </c>
      <c r="H27" s="104" t="s">
        <v>73</v>
      </c>
      <c r="I27" s="84" t="e">
        <f>VLOOKUP(H27,List!E:F,2,FALSE)</f>
        <v>#N/A</v>
      </c>
      <c r="J27" s="84" t="e">
        <f>AVERAGE(I27:I29)</f>
        <v>#N/A</v>
      </c>
      <c r="K27" s="84" t="e">
        <f>ROUND(J27,0)</f>
        <v>#N/A</v>
      </c>
      <c r="L27" s="147" t="str">
        <f>IFERROR(VLOOKUP(K27,List!B:C,2,FALSE),"Pending")</f>
        <v>Pending</v>
      </c>
    </row>
    <row r="28" spans="2:12" ht="144.94999999999999" customHeight="1" thickBot="1" x14ac:dyDescent="0.25">
      <c r="B28" s="150"/>
      <c r="C28" s="90" t="str">
        <f>Mapping!B21</f>
        <v>Process Innovation</v>
      </c>
      <c r="D28" s="91" t="str">
        <f>Mapping!C21</f>
        <v>Does the organisation actively seek innovation and improvement to help meet H&amp;S objectives?</v>
      </c>
      <c r="E28" s="86" t="str">
        <f>Mapping!$B21&amp;" – "&amp;Mapping!D21</f>
        <v>Process Innovation – the organisation are late or reactive adopters of new methods and/or technology, only opting to change when it becomes necessary (e.g. regulatory drivers).</v>
      </c>
      <c r="F28" s="87" t="str">
        <f>Mapping!$B21&amp;" – "&amp;Mapping!E21</f>
        <v>Process Innovation – the organisation seeks innovation and improvement, however, this is ineffectively coordinated with all relevant stakeholders, and/or inconsistently implemented across all areas of the organisation.</v>
      </c>
      <c r="G28" s="88" t="str">
        <f>Mapping!$B21&amp;" – "&amp;Mapping!F21</f>
        <v xml:space="preserve">Process Innovation – the organisation actively explores solutions to improve H&amp;S, and solve complex problems. There is effective collaboration and consultation with the entire organisation, and all delivery partners, to share insights, identify opportunities to innovate and improve processes through technologies and other means. Strong change management processes are in place. </v>
      </c>
      <c r="H28" s="104" t="s">
        <v>73</v>
      </c>
      <c r="I28" s="84" t="e">
        <f>VLOOKUP(H28,List!E:F,2,FALSE)</f>
        <v>#N/A</v>
      </c>
      <c r="J28" s="84"/>
      <c r="K28" s="84"/>
      <c r="L28" s="148"/>
    </row>
    <row r="29" spans="2:12" ht="144.94999999999999" customHeight="1" thickBot="1" x14ac:dyDescent="0.25">
      <c r="B29" s="150"/>
      <c r="C29" s="90" t="str">
        <f>Mapping!B22</f>
        <v>Data and information</v>
      </c>
      <c r="D29" s="91" t="str">
        <f>Mapping!C22</f>
        <v xml:space="preserve">Is digital technology used to make decisions, manage H&amp;S critical and other risks, allocate resources and define strategic objectives? </v>
      </c>
      <c r="E29" s="86" t="str">
        <f>Mapping!$B22&amp;" – "&amp;Mapping!D22</f>
        <v>Data and information – H&amp;S data is captured however is not always  used to generate meaningful insights that guide and support innovation and improvement.</v>
      </c>
      <c r="F29" s="87" t="str">
        <f>Mapping!$B22&amp;" – "&amp;Mapping!E22</f>
        <v>Data and information – H&amp;S data and information is used to guide and support innovation and improvement.</v>
      </c>
      <c r="G29" s="88" t="str">
        <f>Mapping!$B22&amp;" – "&amp;Mapping!F22</f>
        <v>Data and information – H&amp;S data an information is effectively efficiently captured and is integrated as part of wider organisation systems, secured, and processed to create holistic insights (contextualised by various inputs) that form planning, decision making and drive further innovation and improvement of processes internally and externally.</v>
      </c>
      <c r="H29" s="104" t="s">
        <v>73</v>
      </c>
      <c r="I29" s="84" t="e">
        <f>VLOOKUP(H29,List!E:F,2,FALSE)</f>
        <v>#N/A</v>
      </c>
      <c r="J29" s="84"/>
      <c r="K29" s="84"/>
      <c r="L29" s="149"/>
    </row>
    <row r="30" spans="2:12" ht="144.94999999999999" customHeight="1" thickBot="1" x14ac:dyDescent="0.25">
      <c r="B30" s="150" t="str">
        <f>Mapping!A23</f>
        <v>ADVANCE H&amp;S RISK MANAGEMENT</v>
      </c>
      <c r="C30" s="90" t="str">
        <f>Mapping!B23</f>
        <v>Risk Identification</v>
      </c>
      <c r="D30" s="91" t="str">
        <f>Mapping!C23</f>
        <v>Are H&amp;S risks, both physical and psychological, effectively defined and managed?</v>
      </c>
      <c r="E30" s="86" t="str">
        <f>Mapping!$B23&amp;" – "&amp;Mapping!D23</f>
        <v xml:space="preserve">Risk Identification – H&amp;S risks (including fatal risks) have not been appropriately defined, or processes to review these are ineffective or non-existent. </v>
      </c>
      <c r="F30" s="87" t="str">
        <f>Mapping!$B23&amp;" – "&amp;Mapping!E23</f>
        <v>Risk Identification – H&amp;S risks (including fatal risks) have been defined and are periodically reviewed, and processes are in place to identify new and emerging risks. Hazard and incident information is appropriately used.</v>
      </c>
      <c r="G30" s="88" t="str">
        <f>Mapping!$B23&amp;" – "&amp;Mapping!F23</f>
        <v xml:space="preserve">Risk Identification – an active, ongoing, data driven, and outward looking process exists to identify new and emerging risk. Risk management is integrated into broader business practices, and there is a conscious awareness of fatal risks, and these are continually monitored and reported on to inform decision making.  </v>
      </c>
      <c r="H30" s="104" t="s">
        <v>73</v>
      </c>
      <c r="I30" s="84" t="e">
        <f>VLOOKUP(H30,List!E:F,2,FALSE)</f>
        <v>#N/A</v>
      </c>
      <c r="J30" s="84" t="e">
        <f>AVERAGE(I30:I32)</f>
        <v>#N/A</v>
      </c>
      <c r="K30" s="84" t="e">
        <f>ROUND(J30,0)</f>
        <v>#N/A</v>
      </c>
      <c r="L30" s="147" t="str">
        <f>IFERROR(VLOOKUP(K30,List!B:C,2,FALSE),"Pending")</f>
        <v>Pending</v>
      </c>
    </row>
    <row r="31" spans="2:12" ht="144.94999999999999" customHeight="1" thickBot="1" x14ac:dyDescent="0.25">
      <c r="B31" s="150"/>
      <c r="C31" s="90" t="str">
        <f>Mapping!B24</f>
        <v>Control Effectiveness</v>
      </c>
      <c r="D31" s="91" t="str">
        <f>Mapping!C24</f>
        <v>Are effective H&amp;S risk control systems in place?</v>
      </c>
      <c r="E31" s="86" t="str">
        <f>Mapping!$B24&amp;" – "&amp;Mapping!D24</f>
        <v>Control Effectiveness – risk controls have not been appropriately developed, are not reviewed, and their effectiveness is not monitored and communicated.</v>
      </c>
      <c r="F31" s="87" t="str">
        <f>Mapping!$B24&amp;" – "&amp;Mapping!E24</f>
        <v>Control Effectiveness – risk controls have been developed and implemented across the organisation. Information on implementation and effectiveness is  periodically communicated.</v>
      </c>
      <c r="G31" s="88" t="str">
        <f>Mapping!$B24&amp;" – "&amp;Mapping!F24</f>
        <v>Control Effectiveness – effective risk controls have been collaboratively developed, implemented, and reviewed across the organisation, and information on their effectiveness is appropriately communicated, with key consideration of critical controls.</v>
      </c>
      <c r="H31" s="104" t="s">
        <v>73</v>
      </c>
      <c r="I31" s="84" t="e">
        <f>VLOOKUP(H31,List!E:F,2,FALSE)</f>
        <v>#N/A</v>
      </c>
      <c r="J31" s="84"/>
      <c r="K31" s="84"/>
      <c r="L31" s="148"/>
    </row>
    <row r="32" spans="2:12" ht="144.94999999999999" customHeight="1" thickBot="1" x14ac:dyDescent="0.25">
      <c r="B32" s="150"/>
      <c r="C32" s="90" t="str">
        <f>Mapping!B25</f>
        <v>Incident Management</v>
      </c>
      <c r="D32" s="91" t="str">
        <f>Mapping!C25</f>
        <v>Are there effective hazard and incident management processes in place?</v>
      </c>
      <c r="E32" s="86" t="str">
        <f>Mapping!$B25&amp;" – "&amp;Mapping!D25</f>
        <v xml:space="preserve">Incident Management – hazards and incidents are not adequately reported (including those from delivery partners), managed, and learnings implemented across the organisation. </v>
      </c>
      <c r="F32" s="87" t="str">
        <f>Mapping!$B25&amp;" – "&amp;Mapping!E25</f>
        <v xml:space="preserve">Incident Management – hazards and incidents are inconsistently and ineffectively reported (including those from delivery partners), managed, and learnings implemented across the organisation. </v>
      </c>
      <c r="G32" s="88" t="str">
        <f>Mapping!$B25&amp;" – "&amp;Mapping!F25</f>
        <v>Incident Management – leveraging effective technologies, all hazards and incidents are reported (including those from delivery partners), effectively managed, and learnings implemented across the entire organisation.</v>
      </c>
      <c r="H32" s="104" t="s">
        <v>73</v>
      </c>
      <c r="I32" s="84" t="e">
        <f>VLOOKUP(H32,List!E:F,2,FALSE)</f>
        <v>#N/A</v>
      </c>
      <c r="J32" s="84"/>
      <c r="K32" s="84"/>
      <c r="L32" s="149"/>
    </row>
  </sheetData>
  <sheetProtection algorithmName="SHA-512" hashValue="gKml5oNoUfXuPBC8m/PhbnXaoHJzRg8EquT+EsLejMNowSj1gdDyW5ub/Yk97O4B2E3V/3UBJwxTBHQefrP+GA==" saltValue="UUmcfsCwYXhBZO0VPZ6QLQ==" spinCount="100000" sheet="1" objects="1" scenarios="1"/>
  <protectedRanges>
    <protectedRange sqref="H9:H32" name="Range1"/>
  </protectedRanges>
  <mergeCells count="16">
    <mergeCell ref="B9:B11"/>
    <mergeCell ref="L9:L11"/>
    <mergeCell ref="L12:L14"/>
    <mergeCell ref="L15:L17"/>
    <mergeCell ref="L18:L20"/>
    <mergeCell ref="B18:B20"/>
    <mergeCell ref="B15:B17"/>
    <mergeCell ref="L21:L23"/>
    <mergeCell ref="L24:L26"/>
    <mergeCell ref="L27:L29"/>
    <mergeCell ref="L30:L32"/>
    <mergeCell ref="B12:B14"/>
    <mergeCell ref="B30:B32"/>
    <mergeCell ref="B27:B29"/>
    <mergeCell ref="B24:B26"/>
    <mergeCell ref="B21:B23"/>
  </mergeCells>
  <conditionalFormatting sqref="H9:H32">
    <cfRule type="containsText" dxfId="23" priority="9" operator="containsText" text="Leading">
      <formula>NOT(ISERROR(SEARCH("Leading",H9)))</formula>
    </cfRule>
    <cfRule type="containsText" dxfId="22" priority="10" operator="containsText" text="Progressing">
      <formula>NOT(ISERROR(SEARCH("Progressing",H9)))</formula>
    </cfRule>
    <cfRule type="containsText" dxfId="21" priority="11" operator="containsText" text="Minimum">
      <formula>NOT(ISERROR(SEARCH("Minimum",H9)))</formula>
    </cfRule>
    <cfRule type="containsText" dxfId="20" priority="12" operator="containsText" text="Pending">
      <formula>NOT(ISERROR(SEARCH("Pending",H9)))</formula>
    </cfRule>
  </conditionalFormatting>
  <conditionalFormatting sqref="L9">
    <cfRule type="containsText" dxfId="19" priority="5" operator="containsText" text="Leading">
      <formula>NOT(ISERROR(SEARCH("Leading",L9)))</formula>
    </cfRule>
    <cfRule type="containsText" dxfId="18" priority="6" operator="containsText" text="Progressing">
      <formula>NOT(ISERROR(SEARCH("Progressing",L9)))</formula>
    </cfRule>
    <cfRule type="containsText" dxfId="17" priority="7" operator="containsText" text="Minimum">
      <formula>NOT(ISERROR(SEARCH("Minimum",L9)))</formula>
    </cfRule>
    <cfRule type="containsText" dxfId="16" priority="8" operator="containsText" text="Pending">
      <formula>NOT(ISERROR(SEARCH("Pending",L9)))</formula>
    </cfRule>
  </conditionalFormatting>
  <conditionalFormatting sqref="L12 L15 L18 L21 L24 L27 L30">
    <cfRule type="containsText" dxfId="15" priority="1" operator="containsText" text="Leading">
      <formula>NOT(ISERROR(SEARCH("Leading",L12)))</formula>
    </cfRule>
    <cfRule type="containsText" dxfId="14" priority="2" operator="containsText" text="Progressing">
      <formula>NOT(ISERROR(SEARCH("Progressing",L12)))</formula>
    </cfRule>
    <cfRule type="containsText" dxfId="13" priority="3" operator="containsText" text="Minimum">
      <formula>NOT(ISERROR(SEARCH("Minimum",L12)))</formula>
    </cfRule>
    <cfRule type="containsText" dxfId="12" priority="4" operator="containsText" text="Pending">
      <formula>NOT(ISERROR(SEARCH("Pending",L12)))</formula>
    </cfRule>
  </conditionalFormatting>
  <pageMargins left="0.25" right="0.25" top="0.75" bottom="0.75" header="0.3" footer="0.3"/>
  <pageSetup paperSize="8" orientation="landscape" r:id="rId1"/>
  <headerFooter>
    <oddFooter>&amp;R&amp;P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List!$C$3:$C$7</xm:f>
          </x14:formula1>
          <xm:sqref>H9:H32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showRowColHeaders="0" showRuler="0" zoomScale="90" zoomScaleNormal="90" zoomScalePageLayoutView="85" workbookViewId="0">
      <selection activeCell="F7" sqref="F7:F9"/>
    </sheetView>
  </sheetViews>
  <sheetFormatPr defaultColWidth="8.625" defaultRowHeight="14.25" x14ac:dyDescent="0.2"/>
  <cols>
    <col min="1" max="1" width="2.125" style="28" customWidth="1"/>
    <col min="2" max="2" width="19.625" style="27" customWidth="1"/>
    <col min="3" max="3" width="18.5" style="27" customWidth="1"/>
    <col min="4" max="4" width="15.625" style="27" customWidth="1"/>
    <col min="5" max="5" width="15.625" style="27" hidden="1" customWidth="1"/>
    <col min="6" max="6" width="14.875" style="27" customWidth="1" collapsed="1"/>
    <col min="7" max="7" width="40.125" style="28" customWidth="1"/>
    <col min="8" max="8" width="41.125" style="28" customWidth="1"/>
    <col min="9" max="9" width="17" style="28" customWidth="1"/>
    <col min="10" max="10" width="14.5" style="28" customWidth="1"/>
    <col min="11" max="11" width="2.125" style="28" customWidth="1"/>
    <col min="12" max="16384" width="8.625" style="28"/>
  </cols>
  <sheetData>
    <row r="1" spans="1:11" x14ac:dyDescent="0.2">
      <c r="A1" s="80"/>
      <c r="B1" s="78"/>
      <c r="C1" s="78"/>
      <c r="D1" s="78"/>
      <c r="E1" s="78"/>
      <c r="F1" s="78"/>
      <c r="G1" s="80"/>
      <c r="H1" s="80"/>
      <c r="I1" s="80"/>
      <c r="J1" s="80"/>
      <c r="K1" s="80"/>
    </row>
    <row r="2" spans="1:11" x14ac:dyDescent="0.2">
      <c r="A2" s="80"/>
      <c r="B2" s="78"/>
      <c r="C2" s="78"/>
      <c r="D2" s="78"/>
      <c r="E2" s="78"/>
      <c r="F2" s="78"/>
      <c r="G2" s="80"/>
      <c r="H2" s="80"/>
      <c r="I2" s="80"/>
      <c r="J2" s="80"/>
      <c r="K2" s="80"/>
    </row>
    <row r="3" spans="1:11" x14ac:dyDescent="0.2">
      <c r="A3" s="80"/>
      <c r="B3" s="78"/>
      <c r="C3" s="78"/>
      <c r="D3" s="78"/>
      <c r="E3" s="78"/>
      <c r="F3" s="78"/>
      <c r="G3" s="80"/>
      <c r="H3" s="80"/>
      <c r="I3" s="80"/>
      <c r="J3" s="80"/>
      <c r="K3" s="80"/>
    </row>
    <row r="4" spans="1:11" x14ac:dyDescent="0.2">
      <c r="A4" s="80"/>
      <c r="B4" s="78"/>
      <c r="C4" s="78"/>
      <c r="D4" s="78"/>
      <c r="E4" s="78"/>
      <c r="F4" s="78"/>
      <c r="G4" s="80"/>
      <c r="H4" s="80"/>
      <c r="I4" s="80"/>
      <c r="J4" s="80"/>
      <c r="K4" s="80"/>
    </row>
    <row r="5" spans="1:11" ht="74.099999999999994" customHeight="1" thickBot="1" x14ac:dyDescent="0.25"/>
    <row r="6" spans="1:11" ht="41.45" customHeight="1" thickBot="1" x14ac:dyDescent="0.25">
      <c r="B6" s="107" t="s">
        <v>51</v>
      </c>
      <c r="C6" s="107" t="s">
        <v>99</v>
      </c>
      <c r="D6" s="108" t="s">
        <v>267</v>
      </c>
      <c r="E6" s="109" t="s">
        <v>123</v>
      </c>
      <c r="F6" s="108" t="s">
        <v>74</v>
      </c>
      <c r="G6" s="89" t="s">
        <v>75</v>
      </c>
      <c r="H6" s="105" t="s">
        <v>120</v>
      </c>
      <c r="I6" s="106" t="s">
        <v>268</v>
      </c>
      <c r="J6" s="106" t="s">
        <v>100</v>
      </c>
    </row>
    <row r="7" spans="1:11" ht="107.85" customHeight="1" thickBot="1" x14ac:dyDescent="0.25">
      <c r="B7" s="150" t="str">
        <f>Mapping!A2</f>
        <v>DEMONSTRATE LEADERSHIP COMMITMENT</v>
      </c>
      <c r="C7" s="90" t="str">
        <f>Mapping!B2</f>
        <v>H&amp;S Strategic Direction</v>
      </c>
      <c r="D7" s="48" t="str">
        <f>'2. Self Assessment Tool'!H9</f>
        <v>Pending</v>
      </c>
      <c r="E7" s="40" t="str">
        <f>C7&amp;D7</f>
        <v>H&amp;S Strategic DirectionPending</v>
      </c>
      <c r="F7" s="147" t="str">
        <f>'2. Self Assessment Tool'!L9</f>
        <v>Pending</v>
      </c>
      <c r="G7" s="92" t="str">
        <f>IFERROR(VLOOKUP(E7,'Actions Mapping'!$A$1:$F$73,6,FALSE),"Pending")</f>
        <v>Pending</v>
      </c>
      <c r="H7" s="96"/>
      <c r="I7" s="94"/>
      <c r="J7" s="95"/>
    </row>
    <row r="8" spans="1:11" ht="107.85" customHeight="1" thickBot="1" x14ac:dyDescent="0.25">
      <c r="B8" s="150"/>
      <c r="C8" s="90" t="str">
        <f>Mapping!B3</f>
        <v>Leaders Capability</v>
      </c>
      <c r="D8" s="48" t="str">
        <f>'2. Self Assessment Tool'!H10</f>
        <v>Pending</v>
      </c>
      <c r="E8" s="40" t="str">
        <f t="shared" ref="E8:E30" si="0">C8&amp;D8</f>
        <v>Leaders CapabilityPending</v>
      </c>
      <c r="F8" s="148"/>
      <c r="G8" s="92" t="str">
        <f>IFERROR(VLOOKUP(E8,'Actions Mapping'!$A$1:$F$73,6,FALSE),"Pending")</f>
        <v>Pending</v>
      </c>
      <c r="H8" s="93"/>
      <c r="I8" s="94"/>
      <c r="J8" s="95"/>
    </row>
    <row r="9" spans="1:11" ht="107.85" customHeight="1" thickBot="1" x14ac:dyDescent="0.25">
      <c r="B9" s="150"/>
      <c r="C9" s="90" t="str">
        <f>Mapping!B4</f>
        <v>Leading by Example</v>
      </c>
      <c r="D9" s="48" t="str">
        <f>'2. Self Assessment Tool'!H11</f>
        <v>Pending</v>
      </c>
      <c r="E9" s="40" t="str">
        <f t="shared" si="0"/>
        <v>Leading by ExamplePending</v>
      </c>
      <c r="F9" s="149"/>
      <c r="G9" s="92" t="str">
        <f>IFERROR(VLOOKUP(E9,'Actions Mapping'!$A$1:$F$73,6,FALSE),"Pending")</f>
        <v>Pending</v>
      </c>
      <c r="H9" s="93"/>
      <c r="I9" s="94"/>
      <c r="J9" s="95"/>
    </row>
    <row r="10" spans="1:11" ht="107.85" customHeight="1" thickBot="1" x14ac:dyDescent="0.25">
      <c r="B10" s="150" t="str">
        <f>Mapping!A5</f>
        <v>ESTABLISH CLEAR GOVERNANCE AND ACCOUTNABILITY</v>
      </c>
      <c r="C10" s="90" t="str">
        <f>Mapping!B5</f>
        <v>Governance by Design</v>
      </c>
      <c r="D10" s="48" t="str">
        <f>'2. Self Assessment Tool'!H12</f>
        <v>Pending</v>
      </c>
      <c r="E10" s="40" t="str">
        <f t="shared" si="0"/>
        <v>Governance by DesignPending</v>
      </c>
      <c r="F10" s="147" t="str">
        <f>'2. Self Assessment Tool'!L12</f>
        <v>Pending</v>
      </c>
      <c r="G10" s="92" t="str">
        <f>IFERROR(VLOOKUP(E10,'Actions Mapping'!$A$1:$F$73,6,FALSE),"Pending")</f>
        <v>Pending</v>
      </c>
      <c r="H10" s="93"/>
      <c r="I10" s="94"/>
      <c r="J10" s="95"/>
    </row>
    <row r="11" spans="1:11" ht="107.85" customHeight="1" thickBot="1" x14ac:dyDescent="0.25">
      <c r="B11" s="150"/>
      <c r="C11" s="90" t="str">
        <f>Mapping!B6</f>
        <v>Informed Decision Making</v>
      </c>
      <c r="D11" s="48" t="str">
        <f>'2. Self Assessment Tool'!H13</f>
        <v>Pending</v>
      </c>
      <c r="E11" s="40" t="str">
        <f t="shared" si="0"/>
        <v>Informed Decision MakingPending</v>
      </c>
      <c r="F11" s="148"/>
      <c r="G11" s="92" t="str">
        <f>IFERROR(VLOOKUP(E11,'Actions Mapping'!$A$1:$F$73,6,FALSE),"Pending")</f>
        <v>Pending</v>
      </c>
      <c r="H11" s="93"/>
      <c r="I11" s="94"/>
      <c r="J11" s="95"/>
    </row>
    <row r="12" spans="1:11" ht="107.85" customHeight="1" thickBot="1" x14ac:dyDescent="0.25">
      <c r="B12" s="150"/>
      <c r="C12" s="90" t="str">
        <f>Mapping!B7</f>
        <v>Clear Accountability</v>
      </c>
      <c r="D12" s="48" t="str">
        <f>'2. Self Assessment Tool'!H14</f>
        <v>Pending</v>
      </c>
      <c r="E12" s="40" t="str">
        <f t="shared" si="0"/>
        <v>Clear AccountabilityPending</v>
      </c>
      <c r="F12" s="149"/>
      <c r="G12" s="92" t="str">
        <f>IFERROR(VLOOKUP(E12,'Actions Mapping'!$A$1:$F$73,6,FALSE),"Pending")</f>
        <v>Pending</v>
      </c>
      <c r="H12" s="93"/>
      <c r="I12" s="94"/>
      <c r="J12" s="95"/>
    </row>
    <row r="13" spans="1:11" ht="107.85" customHeight="1" thickBot="1" x14ac:dyDescent="0.25">
      <c r="B13" s="150" t="str">
        <f>Mapping!A8</f>
        <v>FACILITATE OPEN AND HONEST COMMUNICATION</v>
      </c>
      <c r="C13" s="90" t="str">
        <f>Mapping!B8</f>
        <v>Knowledge Flow</v>
      </c>
      <c r="D13" s="48" t="str">
        <f>'2. Self Assessment Tool'!H15</f>
        <v>Pending</v>
      </c>
      <c r="E13" s="40" t="str">
        <f t="shared" si="0"/>
        <v>Knowledge FlowPending</v>
      </c>
      <c r="F13" s="147" t="str">
        <f>'2. Self Assessment Tool'!L15</f>
        <v>Pending</v>
      </c>
      <c r="G13" s="92" t="str">
        <f>IFERROR(VLOOKUP(E13,'Actions Mapping'!$A$1:$F$73,6,FALSE),"Pending")</f>
        <v>Pending</v>
      </c>
      <c r="H13" s="93"/>
      <c r="I13" s="94"/>
      <c r="J13" s="95"/>
    </row>
    <row r="14" spans="1:11" ht="107.85" customHeight="1" thickBot="1" x14ac:dyDescent="0.25">
      <c r="B14" s="150"/>
      <c r="C14" s="90" t="str">
        <f>Mapping!B9</f>
        <v>Transparent H&amp;S</v>
      </c>
      <c r="D14" s="48" t="str">
        <f>'2. Self Assessment Tool'!H16</f>
        <v>Pending</v>
      </c>
      <c r="E14" s="40" t="str">
        <f t="shared" si="0"/>
        <v>Transparent H&amp;SPending</v>
      </c>
      <c r="F14" s="148"/>
      <c r="G14" s="92" t="str">
        <f>IFERROR(VLOOKUP(E14,'Actions Mapping'!$A$1:$F$73,6,FALSE),"Pending")</f>
        <v>Pending</v>
      </c>
      <c r="H14" s="93"/>
      <c r="I14" s="94"/>
      <c r="J14" s="95"/>
    </row>
    <row r="15" spans="1:11" ht="107.85" customHeight="1" thickBot="1" x14ac:dyDescent="0.25">
      <c r="B15" s="150"/>
      <c r="C15" s="90" t="str">
        <f>Mapping!B10</f>
        <v>External Reporting</v>
      </c>
      <c r="D15" s="48" t="str">
        <f>'2. Self Assessment Tool'!H17</f>
        <v>Pending</v>
      </c>
      <c r="E15" s="40" t="str">
        <f t="shared" si="0"/>
        <v>External ReportingPending</v>
      </c>
      <c r="F15" s="149"/>
      <c r="G15" s="92" t="str">
        <f>IFERROR(VLOOKUP(E15,'Actions Mapping'!$A$1:$F$73,6,FALSE),"Pending")</f>
        <v>Pending</v>
      </c>
      <c r="H15" s="93"/>
      <c r="I15" s="94"/>
      <c r="J15" s="95"/>
    </row>
    <row r="16" spans="1:11" ht="107.85" customHeight="1" thickBot="1" x14ac:dyDescent="0.25">
      <c r="B16" s="150" t="str">
        <f>Mapping!A11</f>
        <v>ENSURE EFFECTIVE SYSTEMS AND DESIGN</v>
      </c>
      <c r="C16" s="90" t="str">
        <f>Mapping!B11</f>
        <v>Supportive Structures</v>
      </c>
      <c r="D16" s="48" t="str">
        <f>'2. Self Assessment Tool'!H18</f>
        <v>Pending</v>
      </c>
      <c r="E16" s="40" t="str">
        <f t="shared" si="0"/>
        <v>Supportive StructuresPending</v>
      </c>
      <c r="F16" s="147" t="str">
        <f>'2. Self Assessment Tool'!L18</f>
        <v>Pending</v>
      </c>
      <c r="G16" s="92" t="str">
        <f>IFERROR(VLOOKUP(E16,'Actions Mapping'!$A$1:$F$73,6,FALSE),"Pending")</f>
        <v>Pending</v>
      </c>
      <c r="H16" s="93"/>
      <c r="I16" s="94"/>
      <c r="J16" s="95"/>
    </row>
    <row r="17" spans="2:10" ht="107.85" customHeight="1" thickBot="1" x14ac:dyDescent="0.25">
      <c r="B17" s="150"/>
      <c r="C17" s="90" t="str">
        <f>Mapping!B12</f>
        <v>Practical Systems</v>
      </c>
      <c r="D17" s="48" t="str">
        <f>'2. Self Assessment Tool'!H19</f>
        <v>Pending</v>
      </c>
      <c r="E17" s="40" t="str">
        <f t="shared" si="0"/>
        <v>Practical SystemsPending</v>
      </c>
      <c r="F17" s="148"/>
      <c r="G17" s="92" t="str">
        <f>IFERROR(VLOOKUP(E17,'Actions Mapping'!$A$1:$F$73,6,FALSE),"Pending")</f>
        <v>Pending</v>
      </c>
      <c r="H17" s="93"/>
      <c r="I17" s="94"/>
      <c r="J17" s="95"/>
    </row>
    <row r="18" spans="2:10" ht="107.85" customHeight="1" thickBot="1" x14ac:dyDescent="0.25">
      <c r="B18" s="150"/>
      <c r="C18" s="90" t="str">
        <f>Mapping!B13</f>
        <v>Assurance</v>
      </c>
      <c r="D18" s="48" t="str">
        <f>'2. Self Assessment Tool'!H20</f>
        <v>Pending</v>
      </c>
      <c r="E18" s="40" t="str">
        <f t="shared" si="0"/>
        <v>AssurancePending</v>
      </c>
      <c r="F18" s="149"/>
      <c r="G18" s="92" t="str">
        <f>IFERROR(VLOOKUP(E18,'Actions Mapping'!$A$1:$F$73,6,FALSE),"Pending")</f>
        <v>Pending</v>
      </c>
      <c r="H18" s="93"/>
      <c r="I18" s="94"/>
      <c r="J18" s="95"/>
    </row>
    <row r="19" spans="2:10" ht="107.85" customHeight="1" thickBot="1" x14ac:dyDescent="0.25">
      <c r="B19" s="150" t="str">
        <f>Mapping!A14</f>
        <v>STRENGTHEN PARTNERSHIPS AND RELATIONSHIPS</v>
      </c>
      <c r="C19" s="90" t="str">
        <f>Mapping!B14</f>
        <v>H&amp;S in Procurement</v>
      </c>
      <c r="D19" s="48" t="str">
        <f>'2. Self Assessment Tool'!H21</f>
        <v>Pending</v>
      </c>
      <c r="E19" s="40" t="str">
        <f t="shared" si="0"/>
        <v>H&amp;S in ProcurementPending</v>
      </c>
      <c r="F19" s="147" t="str">
        <f>'2. Self Assessment Tool'!L21</f>
        <v>Pending</v>
      </c>
      <c r="G19" s="92" t="str">
        <f>IFERROR(VLOOKUP(E19,'Actions Mapping'!$A$1:$F$73,6,FALSE),"Pending")</f>
        <v>Pending</v>
      </c>
      <c r="H19" s="93"/>
      <c r="I19" s="94"/>
      <c r="J19" s="95"/>
    </row>
    <row r="20" spans="2:10" ht="107.85" customHeight="1" thickBot="1" x14ac:dyDescent="0.25">
      <c r="B20" s="150"/>
      <c r="C20" s="90" t="str">
        <f>Mapping!B15</f>
        <v>Stakeholder Engagement</v>
      </c>
      <c r="D20" s="48" t="str">
        <f>'2. Self Assessment Tool'!H22</f>
        <v>Pending</v>
      </c>
      <c r="E20" s="40" t="str">
        <f t="shared" si="0"/>
        <v>Stakeholder EngagementPending</v>
      </c>
      <c r="F20" s="148"/>
      <c r="G20" s="92" t="str">
        <f>IFERROR(VLOOKUP(E20,'Actions Mapping'!$A$1:$F$73,6,FALSE),"Pending")</f>
        <v>Pending</v>
      </c>
      <c r="H20" s="93"/>
      <c r="I20" s="94"/>
      <c r="J20" s="95"/>
    </row>
    <row r="21" spans="2:10" ht="107.85" customHeight="1" thickBot="1" x14ac:dyDescent="0.25">
      <c r="B21" s="150"/>
      <c r="C21" s="90" t="str">
        <f>Mapping!B16</f>
        <v>H&amp;S Operating Model</v>
      </c>
      <c r="D21" s="48" t="str">
        <f>'2. Self Assessment Tool'!H23</f>
        <v>Pending</v>
      </c>
      <c r="E21" s="40" t="str">
        <f t="shared" si="0"/>
        <v>H&amp;S Operating ModelPending</v>
      </c>
      <c r="F21" s="149"/>
      <c r="G21" s="92" t="str">
        <f>IFERROR(VLOOKUP(E21,'Actions Mapping'!$A$1:$F$73,6,FALSE),"Pending")</f>
        <v>Pending</v>
      </c>
      <c r="H21" s="93"/>
      <c r="I21" s="94"/>
      <c r="J21" s="95"/>
    </row>
    <row r="22" spans="2:10" ht="107.85" customHeight="1" thickBot="1" x14ac:dyDescent="0.25">
      <c r="B22" s="150" t="str">
        <f>Mapping!A17</f>
        <v>PROMOTE A CULTURE THAT SUPPORTS H&amp;S</v>
      </c>
      <c r="C22" s="90" t="str">
        <f>Mapping!B17</f>
        <v>H&amp;S Promotion</v>
      </c>
      <c r="D22" s="48" t="str">
        <f>'2. Self Assessment Tool'!H24</f>
        <v>Pending</v>
      </c>
      <c r="E22" s="40" t="str">
        <f t="shared" si="0"/>
        <v>H&amp;S PromotionPending</v>
      </c>
      <c r="F22" s="147" t="str">
        <f>'2. Self Assessment Tool'!L24</f>
        <v>Pending</v>
      </c>
      <c r="G22" s="92" t="str">
        <f>IFERROR(VLOOKUP(E22,'Actions Mapping'!$A$1:$F$73,6,FALSE),"Pending")</f>
        <v>Pending</v>
      </c>
      <c r="H22" s="93"/>
      <c r="I22" s="94"/>
      <c r="J22" s="95"/>
    </row>
    <row r="23" spans="2:10" ht="107.85" customHeight="1" thickBot="1" x14ac:dyDescent="0.25">
      <c r="B23" s="150"/>
      <c r="C23" s="90" t="str">
        <f>Mapping!B18</f>
        <v>Positive Reinforcement</v>
      </c>
      <c r="D23" s="48" t="str">
        <f>'2. Self Assessment Tool'!H25</f>
        <v>Pending</v>
      </c>
      <c r="E23" s="40" t="str">
        <f t="shared" si="0"/>
        <v>Positive ReinforcementPending</v>
      </c>
      <c r="F23" s="148"/>
      <c r="G23" s="92" t="str">
        <f>IFERROR(VLOOKUP(E23,'Actions Mapping'!$A$1:$F$73,6,FALSE),"Pending")</f>
        <v>Pending</v>
      </c>
      <c r="H23" s="93"/>
      <c r="I23" s="94"/>
      <c r="J23" s="95"/>
    </row>
    <row r="24" spans="2:10" ht="107.85" customHeight="1" thickBot="1" x14ac:dyDescent="0.25">
      <c r="B24" s="150"/>
      <c r="C24" s="90" t="str">
        <f>Mapping!B19</f>
        <v>People Capability</v>
      </c>
      <c r="D24" s="48" t="str">
        <f>'2. Self Assessment Tool'!H26</f>
        <v>Pending</v>
      </c>
      <c r="E24" s="40" t="str">
        <f t="shared" si="0"/>
        <v>People CapabilityPending</v>
      </c>
      <c r="F24" s="149"/>
      <c r="G24" s="92" t="str">
        <f>IFERROR(VLOOKUP(E24,'Actions Mapping'!$A$1:$F$73,6,FALSE),"Pending")</f>
        <v>Pending</v>
      </c>
      <c r="H24" s="93"/>
      <c r="I24" s="94"/>
      <c r="J24" s="95"/>
    </row>
    <row r="25" spans="2:10" ht="107.85" customHeight="1" thickBot="1" x14ac:dyDescent="0.25">
      <c r="B25" s="150" t="str">
        <f>Mapping!A20</f>
        <v>DRIVE INNOVATION AND IMPROVEMENT</v>
      </c>
      <c r="C25" s="90" t="str">
        <f>Mapping!B20</f>
        <v>Digital IQ</v>
      </c>
      <c r="D25" s="48" t="str">
        <f>'2. Self Assessment Tool'!H27</f>
        <v>Pending</v>
      </c>
      <c r="E25" s="40" t="str">
        <f t="shared" si="0"/>
        <v>Digital IQPending</v>
      </c>
      <c r="F25" s="147" t="str">
        <f>'2. Self Assessment Tool'!L27</f>
        <v>Pending</v>
      </c>
      <c r="G25" s="92" t="str">
        <f>IFERROR(VLOOKUP(E25,'Actions Mapping'!$A$1:$F$73,6,FALSE),"Pending")</f>
        <v>Pending</v>
      </c>
      <c r="H25" s="93"/>
      <c r="I25" s="94"/>
      <c r="J25" s="95"/>
    </row>
    <row r="26" spans="2:10" ht="107.85" customHeight="1" thickBot="1" x14ac:dyDescent="0.25">
      <c r="B26" s="150"/>
      <c r="C26" s="90" t="str">
        <f>Mapping!B21</f>
        <v>Process Innovation</v>
      </c>
      <c r="D26" s="48" t="str">
        <f>'2. Self Assessment Tool'!H28</f>
        <v>Pending</v>
      </c>
      <c r="E26" s="40" t="str">
        <f t="shared" si="0"/>
        <v>Process InnovationPending</v>
      </c>
      <c r="F26" s="148"/>
      <c r="G26" s="92" t="str">
        <f>IFERROR(VLOOKUP(E26,'Actions Mapping'!$A$1:$F$73,6,FALSE),"Pending")</f>
        <v>Pending</v>
      </c>
      <c r="H26" s="93"/>
      <c r="I26" s="94"/>
      <c r="J26" s="95"/>
    </row>
    <row r="27" spans="2:10" ht="107.85" customHeight="1" thickBot="1" x14ac:dyDescent="0.25">
      <c r="B27" s="150"/>
      <c r="C27" s="90" t="str">
        <f>Mapping!B22</f>
        <v>Data and information</v>
      </c>
      <c r="D27" s="48" t="str">
        <f>'2. Self Assessment Tool'!H29</f>
        <v>Pending</v>
      </c>
      <c r="E27" s="40" t="str">
        <f t="shared" si="0"/>
        <v>Data and informationPending</v>
      </c>
      <c r="F27" s="149"/>
      <c r="G27" s="92" t="str">
        <f>IFERROR(VLOOKUP(E27,'Actions Mapping'!$A$1:$F$73,6,FALSE),"Pending")</f>
        <v>Pending</v>
      </c>
      <c r="H27" s="93"/>
      <c r="I27" s="94"/>
      <c r="J27" s="95"/>
    </row>
    <row r="28" spans="2:10" ht="107.85" customHeight="1" thickBot="1" x14ac:dyDescent="0.25">
      <c r="B28" s="150" t="str">
        <f>Mapping!A23</f>
        <v>ADVANCE H&amp;S RISK MANAGEMENT</v>
      </c>
      <c r="C28" s="90" t="str">
        <f>Mapping!B23</f>
        <v>Risk Identification</v>
      </c>
      <c r="D28" s="48" t="str">
        <f>'2. Self Assessment Tool'!H30</f>
        <v>Pending</v>
      </c>
      <c r="E28" s="40" t="str">
        <f t="shared" si="0"/>
        <v>Risk IdentificationPending</v>
      </c>
      <c r="F28" s="147" t="str">
        <f>'2. Self Assessment Tool'!L30</f>
        <v>Pending</v>
      </c>
      <c r="G28" s="92" t="str">
        <f>IFERROR(VLOOKUP(E28,'Actions Mapping'!$A$1:$F$73,6,FALSE),"Pending")</f>
        <v>Pending</v>
      </c>
      <c r="H28" s="93"/>
      <c r="I28" s="94"/>
      <c r="J28" s="95"/>
    </row>
    <row r="29" spans="2:10" ht="107.85" customHeight="1" thickBot="1" x14ac:dyDescent="0.25">
      <c r="B29" s="150"/>
      <c r="C29" s="90" t="str">
        <f>Mapping!B24</f>
        <v>Control Effectiveness</v>
      </c>
      <c r="D29" s="48" t="str">
        <f>'2. Self Assessment Tool'!H31</f>
        <v>Pending</v>
      </c>
      <c r="E29" s="40" t="str">
        <f t="shared" si="0"/>
        <v>Control EffectivenessPending</v>
      </c>
      <c r="F29" s="148"/>
      <c r="G29" s="92" t="str">
        <f>IFERROR(VLOOKUP(E29,'Actions Mapping'!$A$1:$F$73,6,FALSE),"Pending")</f>
        <v>Pending</v>
      </c>
      <c r="H29" s="93"/>
      <c r="I29" s="94"/>
      <c r="J29" s="95"/>
    </row>
    <row r="30" spans="2:10" ht="107.85" customHeight="1" thickBot="1" x14ac:dyDescent="0.25">
      <c r="B30" s="150"/>
      <c r="C30" s="90" t="str">
        <f>Mapping!B25</f>
        <v>Incident Management</v>
      </c>
      <c r="D30" s="48" t="str">
        <f>'2. Self Assessment Tool'!H32</f>
        <v>Pending</v>
      </c>
      <c r="E30" s="40" t="str">
        <f t="shared" si="0"/>
        <v>Incident ManagementPending</v>
      </c>
      <c r="F30" s="149"/>
      <c r="G30" s="92" t="str">
        <f>IFERROR(VLOOKUP(E30,'Actions Mapping'!$A$1:$F$73,6,FALSE),"Pending")</f>
        <v>Pending</v>
      </c>
      <c r="H30" s="93"/>
      <c r="I30" s="94"/>
      <c r="J30" s="95"/>
    </row>
    <row r="32" spans="2:10" x14ac:dyDescent="0.2">
      <c r="B32" s="30"/>
    </row>
    <row r="33" spans="2:2" x14ac:dyDescent="0.2">
      <c r="B33" s="30"/>
    </row>
  </sheetData>
  <sheetProtection algorithmName="SHA-512" hashValue="Sb3KnusQhC3L6rLNB3VudjHItAXDC90qAqydxK+gy2kFYGbM9AQUi6yk4NXQxMRjYDCJiWVIG7MOLdh4c/uaWw==" saltValue="cnx2Ru8P8KlzPMR3t+9gGg==" spinCount="100000" sheet="1" objects="1" scenarios="1"/>
  <protectedRanges>
    <protectedRange sqref="H7:J30" name="Range1"/>
  </protectedRanges>
  <mergeCells count="16">
    <mergeCell ref="B25:B27"/>
    <mergeCell ref="B28:B30"/>
    <mergeCell ref="F7:F9"/>
    <mergeCell ref="F10:F12"/>
    <mergeCell ref="F13:F15"/>
    <mergeCell ref="F16:F18"/>
    <mergeCell ref="F19:F21"/>
    <mergeCell ref="F22:F24"/>
    <mergeCell ref="F25:F27"/>
    <mergeCell ref="F28:F30"/>
    <mergeCell ref="B7:B9"/>
    <mergeCell ref="B10:B12"/>
    <mergeCell ref="B13:B15"/>
    <mergeCell ref="B16:B18"/>
    <mergeCell ref="B19:B21"/>
    <mergeCell ref="B22:B24"/>
  </mergeCells>
  <conditionalFormatting sqref="F7">
    <cfRule type="containsText" dxfId="11" priority="9" operator="containsText" text="Leading">
      <formula>NOT(ISERROR(SEARCH("Leading",F7)))</formula>
    </cfRule>
    <cfRule type="containsText" dxfId="10" priority="10" operator="containsText" text="Progressing">
      <formula>NOT(ISERROR(SEARCH("Progressing",F7)))</formula>
    </cfRule>
    <cfRule type="containsText" dxfId="9" priority="11" operator="containsText" text="Minimum">
      <formula>NOT(ISERROR(SEARCH("Minimum",F7)))</formula>
    </cfRule>
    <cfRule type="containsText" dxfId="8" priority="12" operator="containsText" text="Pending">
      <formula>NOT(ISERROR(SEARCH("Pending",F7)))</formula>
    </cfRule>
  </conditionalFormatting>
  <conditionalFormatting sqref="D7:D30">
    <cfRule type="containsText" dxfId="7" priority="5" operator="containsText" text="Leading">
      <formula>NOT(ISERROR(SEARCH("Leading",D7)))</formula>
    </cfRule>
    <cfRule type="containsText" dxfId="6" priority="6" operator="containsText" text="Progressing">
      <formula>NOT(ISERROR(SEARCH("Progressing",D7)))</formula>
    </cfRule>
    <cfRule type="containsText" dxfId="5" priority="7" operator="containsText" text="Minimum">
      <formula>NOT(ISERROR(SEARCH("Minimum",D7)))</formula>
    </cfRule>
    <cfRule type="containsText" dxfId="4" priority="8" operator="containsText" text="Pending">
      <formula>NOT(ISERROR(SEARCH("Pending",D7)))</formula>
    </cfRule>
  </conditionalFormatting>
  <conditionalFormatting sqref="F10 F13 F16 F19 F22 F25 F28">
    <cfRule type="containsText" dxfId="3" priority="1" operator="containsText" text="Leading">
      <formula>NOT(ISERROR(SEARCH("Leading",F10)))</formula>
    </cfRule>
    <cfRule type="containsText" dxfId="2" priority="2" operator="containsText" text="Progressing">
      <formula>NOT(ISERROR(SEARCH("Progressing",F10)))</formula>
    </cfRule>
    <cfRule type="containsText" dxfId="1" priority="3" operator="containsText" text="Minimum">
      <formula>NOT(ISERROR(SEARCH("Minimum",F10)))</formula>
    </cfRule>
    <cfRule type="containsText" dxfId="0" priority="4" operator="containsText" text="Pending">
      <formula>NOT(ISERROR(SEARCH("Pending",F10)))</formula>
    </cfRule>
  </conditionalFormatting>
  <pageMargins left="0.25" right="0.25" top="0.75" bottom="0.75" header="0.3" footer="0.3"/>
  <pageSetup paperSize="8" orientation="landscape"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5"/>
  <sheetViews>
    <sheetView showGridLines="0" showRowColHeaders="0" zoomScale="70" zoomScaleNormal="70" workbookViewId="0">
      <selection activeCell="F5" sqref="F5"/>
    </sheetView>
  </sheetViews>
  <sheetFormatPr defaultColWidth="23.625" defaultRowHeight="66.95" customHeight="1" x14ac:dyDescent="0.2"/>
  <cols>
    <col min="1" max="1" width="23.625" style="10"/>
    <col min="2" max="2" width="23.625" style="6"/>
    <col min="3" max="3" width="59" style="47" customWidth="1"/>
    <col min="4" max="6" width="47.125" style="9" customWidth="1"/>
  </cols>
  <sheetData>
    <row r="1" spans="1:7" s="3" customFormat="1" ht="66.95" customHeight="1" thickBot="1" x14ac:dyDescent="0.25">
      <c r="A1" s="42" t="s">
        <v>47</v>
      </c>
      <c r="B1" s="42" t="s">
        <v>101</v>
      </c>
      <c r="C1" s="43" t="s">
        <v>46</v>
      </c>
      <c r="D1" s="44" t="s">
        <v>108</v>
      </c>
      <c r="E1" s="45" t="s">
        <v>49</v>
      </c>
      <c r="F1" s="44" t="s">
        <v>0</v>
      </c>
      <c r="G1" s="3">
        <v>1</v>
      </c>
    </row>
    <row r="2" spans="1:7" s="3" customFormat="1" ht="66.95" customHeight="1" thickBot="1" x14ac:dyDescent="0.25">
      <c r="A2" s="151" t="s">
        <v>52</v>
      </c>
      <c r="B2" s="41" t="s">
        <v>90</v>
      </c>
      <c r="C2" s="46" t="s">
        <v>141</v>
      </c>
      <c r="D2" s="1" t="s">
        <v>255</v>
      </c>
      <c r="E2" s="2" t="s">
        <v>256</v>
      </c>
      <c r="F2" s="1" t="s">
        <v>257</v>
      </c>
    </row>
    <row r="3" spans="1:7" s="3" customFormat="1" ht="66.95" customHeight="1" thickBot="1" x14ac:dyDescent="0.25">
      <c r="A3" s="151"/>
      <c r="B3" s="41" t="s">
        <v>76</v>
      </c>
      <c r="C3" s="46" t="s">
        <v>131</v>
      </c>
      <c r="D3" s="1" t="s">
        <v>125</v>
      </c>
      <c r="E3" s="2" t="s">
        <v>127</v>
      </c>
      <c r="F3" s="1" t="s">
        <v>129</v>
      </c>
    </row>
    <row r="4" spans="1:7" s="3" customFormat="1" ht="66.95" customHeight="1" thickBot="1" x14ac:dyDescent="0.25">
      <c r="A4" s="151"/>
      <c r="B4" s="41" t="s">
        <v>124</v>
      </c>
      <c r="C4" s="46" t="s">
        <v>146</v>
      </c>
      <c r="D4" s="1" t="s">
        <v>126</v>
      </c>
      <c r="E4" s="2" t="s">
        <v>128</v>
      </c>
      <c r="F4" s="1" t="s">
        <v>228</v>
      </c>
    </row>
    <row r="5" spans="1:7" s="13" customFormat="1" ht="66.95" customHeight="1" thickBot="1" x14ac:dyDescent="0.25">
      <c r="A5" s="151" t="s">
        <v>59</v>
      </c>
      <c r="B5" s="41" t="s">
        <v>78</v>
      </c>
      <c r="C5" s="46" t="s">
        <v>133</v>
      </c>
      <c r="D5" s="11" t="s">
        <v>150</v>
      </c>
      <c r="E5" s="12" t="s">
        <v>153</v>
      </c>
      <c r="F5" s="11" t="s">
        <v>155</v>
      </c>
      <c r="G5" s="3"/>
    </row>
    <row r="6" spans="1:7" s="3" customFormat="1" ht="66.95" customHeight="1" thickBot="1" x14ac:dyDescent="0.25">
      <c r="A6" s="151"/>
      <c r="B6" s="41" t="s">
        <v>79</v>
      </c>
      <c r="C6" s="46" t="s">
        <v>134</v>
      </c>
      <c r="D6" s="1" t="s">
        <v>151</v>
      </c>
      <c r="E6" s="2" t="s">
        <v>154</v>
      </c>
      <c r="F6" s="1" t="s">
        <v>156</v>
      </c>
    </row>
    <row r="7" spans="1:7" s="13" customFormat="1" ht="66.95" customHeight="1" thickBot="1" x14ac:dyDescent="0.25">
      <c r="A7" s="151"/>
      <c r="B7" s="41" t="s">
        <v>80</v>
      </c>
      <c r="C7" s="46" t="s">
        <v>130</v>
      </c>
      <c r="D7" s="11" t="s">
        <v>152</v>
      </c>
      <c r="E7" s="12" t="s">
        <v>232</v>
      </c>
      <c r="F7" s="11" t="s">
        <v>233</v>
      </c>
      <c r="G7" s="3"/>
    </row>
    <row r="8" spans="1:7" s="3" customFormat="1" ht="66.95" customHeight="1" thickBot="1" x14ac:dyDescent="0.25">
      <c r="A8" s="151" t="s">
        <v>60</v>
      </c>
      <c r="B8" s="41" t="s">
        <v>81</v>
      </c>
      <c r="C8" s="46" t="s">
        <v>224</v>
      </c>
      <c r="D8" s="1" t="s">
        <v>157</v>
      </c>
      <c r="E8" s="2" t="s">
        <v>160</v>
      </c>
      <c r="F8" s="1" t="s">
        <v>234</v>
      </c>
    </row>
    <row r="9" spans="1:7" s="3" customFormat="1" ht="66.95" customHeight="1" thickBot="1" x14ac:dyDescent="0.25">
      <c r="A9" s="151"/>
      <c r="B9" s="41" t="s">
        <v>82</v>
      </c>
      <c r="C9" s="46" t="s">
        <v>136</v>
      </c>
      <c r="D9" s="1" t="s">
        <v>158</v>
      </c>
      <c r="E9" s="2" t="s">
        <v>161</v>
      </c>
      <c r="F9" s="1" t="s">
        <v>163</v>
      </c>
    </row>
    <row r="10" spans="1:7" s="13" customFormat="1" ht="66.95" customHeight="1" thickBot="1" x14ac:dyDescent="0.25">
      <c r="A10" s="151"/>
      <c r="B10" s="41" t="s">
        <v>83</v>
      </c>
      <c r="C10" s="46" t="s">
        <v>200</v>
      </c>
      <c r="D10" s="14" t="s">
        <v>159</v>
      </c>
      <c r="E10" s="15" t="s">
        <v>162</v>
      </c>
      <c r="F10" s="14" t="s">
        <v>164</v>
      </c>
      <c r="G10" s="3"/>
    </row>
    <row r="11" spans="1:7" s="3" customFormat="1" ht="66.95" customHeight="1" thickBot="1" x14ac:dyDescent="0.25">
      <c r="A11" s="151" t="s">
        <v>61</v>
      </c>
      <c r="B11" s="41" t="s">
        <v>84</v>
      </c>
      <c r="C11" s="46" t="s">
        <v>137</v>
      </c>
      <c r="D11" s="7" t="s">
        <v>165</v>
      </c>
      <c r="E11" s="8" t="s">
        <v>168</v>
      </c>
      <c r="F11" s="7" t="s">
        <v>170</v>
      </c>
    </row>
    <row r="12" spans="1:7" s="3" customFormat="1" ht="66.95" customHeight="1" thickBot="1" x14ac:dyDescent="0.25">
      <c r="A12" s="151"/>
      <c r="B12" s="41" t="s">
        <v>85</v>
      </c>
      <c r="C12" s="46" t="s">
        <v>48</v>
      </c>
      <c r="D12" s="7" t="s">
        <v>166</v>
      </c>
      <c r="E12" s="8" t="s">
        <v>236</v>
      </c>
      <c r="F12" s="7" t="s">
        <v>237</v>
      </c>
    </row>
    <row r="13" spans="1:7" s="3" customFormat="1" ht="66.95" customHeight="1" thickBot="1" x14ac:dyDescent="0.25">
      <c r="A13" s="151"/>
      <c r="B13" s="41" t="s">
        <v>86</v>
      </c>
      <c r="C13" s="46" t="s">
        <v>138</v>
      </c>
      <c r="D13" s="7" t="s">
        <v>167</v>
      </c>
      <c r="E13" s="8" t="s">
        <v>169</v>
      </c>
      <c r="F13" s="7" t="s">
        <v>171</v>
      </c>
    </row>
    <row r="14" spans="1:7" ht="66.95" customHeight="1" thickBot="1" x14ac:dyDescent="0.25">
      <c r="A14" s="151" t="s">
        <v>62</v>
      </c>
      <c r="B14" s="41" t="s">
        <v>87</v>
      </c>
      <c r="C14" s="46" t="s">
        <v>139</v>
      </c>
      <c r="D14" s="7" t="s">
        <v>238</v>
      </c>
      <c r="E14" s="8" t="s">
        <v>172</v>
      </c>
      <c r="F14" s="7" t="s">
        <v>175</v>
      </c>
      <c r="G14" s="3"/>
    </row>
    <row r="15" spans="1:7" ht="66.95" customHeight="1" thickBot="1" x14ac:dyDescent="0.25">
      <c r="A15" s="151"/>
      <c r="B15" s="41" t="s">
        <v>88</v>
      </c>
      <c r="C15" s="46" t="s">
        <v>225</v>
      </c>
      <c r="D15" s="7" t="s">
        <v>239</v>
      </c>
      <c r="E15" s="8" t="s">
        <v>173</v>
      </c>
      <c r="F15" s="7" t="s">
        <v>176</v>
      </c>
      <c r="G15" s="3"/>
    </row>
    <row r="16" spans="1:7" ht="66.95" customHeight="1" thickBot="1" x14ac:dyDescent="0.25">
      <c r="A16" s="151"/>
      <c r="B16" s="41" t="s">
        <v>89</v>
      </c>
      <c r="C16" s="46" t="s">
        <v>140</v>
      </c>
      <c r="D16" s="7" t="s">
        <v>240</v>
      </c>
      <c r="E16" s="8" t="s">
        <v>174</v>
      </c>
      <c r="F16" s="7" t="s">
        <v>177</v>
      </c>
      <c r="G16" s="3"/>
    </row>
    <row r="17" spans="1:7" ht="66.95" customHeight="1" thickBot="1" x14ac:dyDescent="0.25">
      <c r="A17" s="151" t="s">
        <v>63</v>
      </c>
      <c r="B17" s="41" t="s">
        <v>91</v>
      </c>
      <c r="C17" s="46" t="s">
        <v>135</v>
      </c>
      <c r="D17" s="7" t="s">
        <v>178</v>
      </c>
      <c r="E17" s="8" t="s">
        <v>181</v>
      </c>
      <c r="F17" s="7" t="s">
        <v>184</v>
      </c>
      <c r="G17" s="3"/>
    </row>
    <row r="18" spans="1:7" ht="66.95" customHeight="1" thickBot="1" x14ac:dyDescent="0.25">
      <c r="A18" s="151"/>
      <c r="B18" s="41" t="s">
        <v>77</v>
      </c>
      <c r="C18" s="46" t="s">
        <v>132</v>
      </c>
      <c r="D18" s="7" t="s">
        <v>179</v>
      </c>
      <c r="E18" s="8" t="s">
        <v>182</v>
      </c>
      <c r="F18" s="7" t="s">
        <v>185</v>
      </c>
      <c r="G18" s="3"/>
    </row>
    <row r="19" spans="1:7" ht="66.95" customHeight="1" thickBot="1" x14ac:dyDescent="0.25">
      <c r="A19" s="151"/>
      <c r="B19" s="41" t="s">
        <v>92</v>
      </c>
      <c r="C19" s="46" t="s">
        <v>142</v>
      </c>
      <c r="D19" s="7" t="s">
        <v>180</v>
      </c>
      <c r="E19" s="8" t="s">
        <v>183</v>
      </c>
      <c r="F19" s="7" t="s">
        <v>186</v>
      </c>
      <c r="G19" s="3"/>
    </row>
    <row r="20" spans="1:7" ht="66.95" customHeight="1" thickBot="1" x14ac:dyDescent="0.25">
      <c r="A20" s="151" t="s">
        <v>64</v>
      </c>
      <c r="B20" s="41" t="s">
        <v>93</v>
      </c>
      <c r="C20" s="46" t="s">
        <v>143</v>
      </c>
      <c r="D20" s="7" t="s">
        <v>187</v>
      </c>
      <c r="E20" s="8" t="s">
        <v>190</v>
      </c>
      <c r="F20" s="7" t="s">
        <v>193</v>
      </c>
      <c r="G20" s="3"/>
    </row>
    <row r="21" spans="1:7" ht="66.95" customHeight="1" thickBot="1" x14ac:dyDescent="0.25">
      <c r="A21" s="151"/>
      <c r="B21" s="41" t="s">
        <v>94</v>
      </c>
      <c r="C21" s="46" t="s">
        <v>226</v>
      </c>
      <c r="D21" s="7" t="s">
        <v>188</v>
      </c>
      <c r="E21" s="8" t="s">
        <v>191</v>
      </c>
      <c r="F21" s="7" t="s">
        <v>245</v>
      </c>
      <c r="G21" s="3"/>
    </row>
    <row r="22" spans="1:7" ht="66.95" customHeight="1" thickBot="1" x14ac:dyDescent="0.25">
      <c r="A22" s="151"/>
      <c r="B22" s="41" t="s">
        <v>95</v>
      </c>
      <c r="C22" s="46" t="s">
        <v>144</v>
      </c>
      <c r="D22" s="7" t="s">
        <v>189</v>
      </c>
      <c r="E22" s="8" t="s">
        <v>192</v>
      </c>
      <c r="F22" s="7" t="s">
        <v>194</v>
      </c>
      <c r="G22" s="3"/>
    </row>
    <row r="23" spans="1:7" ht="66.95" customHeight="1" thickBot="1" x14ac:dyDescent="0.25">
      <c r="A23" s="151" t="s">
        <v>65</v>
      </c>
      <c r="B23" s="41" t="s">
        <v>96</v>
      </c>
      <c r="C23" s="46" t="s">
        <v>227</v>
      </c>
      <c r="D23" s="7" t="s">
        <v>246</v>
      </c>
      <c r="E23" s="8" t="s">
        <v>196</v>
      </c>
      <c r="F23" s="7" t="s">
        <v>247</v>
      </c>
      <c r="G23" s="3"/>
    </row>
    <row r="24" spans="1:7" ht="66.95" customHeight="1" thickBot="1" x14ac:dyDescent="0.25">
      <c r="A24" s="151"/>
      <c r="B24" s="41" t="s">
        <v>97</v>
      </c>
      <c r="C24" s="46" t="s">
        <v>145</v>
      </c>
      <c r="D24" s="7" t="s">
        <v>195</v>
      </c>
      <c r="E24" s="8" t="s">
        <v>197</v>
      </c>
      <c r="F24" s="7" t="s">
        <v>198</v>
      </c>
      <c r="G24" s="3"/>
    </row>
    <row r="25" spans="1:7" ht="66.95" customHeight="1" thickBot="1" x14ac:dyDescent="0.25">
      <c r="A25" s="151"/>
      <c r="B25" s="41" t="s">
        <v>98</v>
      </c>
      <c r="C25" s="46" t="s">
        <v>45</v>
      </c>
      <c r="D25" s="7" t="s">
        <v>248</v>
      </c>
      <c r="E25" s="8" t="s">
        <v>249</v>
      </c>
      <c r="F25" s="7" t="s">
        <v>199</v>
      </c>
      <c r="G25" s="3"/>
    </row>
  </sheetData>
  <mergeCells count="8">
    <mergeCell ref="A20:A22"/>
    <mergeCell ref="A23:A25"/>
    <mergeCell ref="A2:A4"/>
    <mergeCell ref="A5:A7"/>
    <mergeCell ref="A8:A10"/>
    <mergeCell ref="A11:A13"/>
    <mergeCell ref="A14:A16"/>
    <mergeCell ref="A17:A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3"/>
  <sheetViews>
    <sheetView zoomScale="70" zoomScaleNormal="70" workbookViewId="0">
      <selection activeCell="F31" sqref="F31"/>
    </sheetView>
  </sheetViews>
  <sheetFormatPr defaultRowHeight="82.35" customHeight="1" x14ac:dyDescent="0.2"/>
  <cols>
    <col min="1" max="1" width="33.125" customWidth="1"/>
    <col min="2" max="2" width="22.375" customWidth="1"/>
    <col min="3" max="5" width="16" customWidth="1"/>
    <col min="6" max="6" width="35" customWidth="1"/>
  </cols>
  <sheetData>
    <row r="1" spans="1:7" ht="82.35" customHeight="1" x14ac:dyDescent="0.2">
      <c r="A1" s="36" t="s">
        <v>123</v>
      </c>
      <c r="B1" s="4" t="s">
        <v>47</v>
      </c>
      <c r="C1" s="5" t="s">
        <v>101</v>
      </c>
      <c r="D1" s="36" t="s">
        <v>121</v>
      </c>
      <c r="E1" s="36" t="s">
        <v>70</v>
      </c>
      <c r="F1" s="36" t="s">
        <v>122</v>
      </c>
      <c r="G1" s="3">
        <v>1</v>
      </c>
    </row>
    <row r="2" spans="1:7" ht="82.35" customHeight="1" x14ac:dyDescent="0.2">
      <c r="A2" s="38" t="str">
        <f t="shared" ref="A2:A33" si="0">D2&amp;E2</f>
        <v>H&amp;S Strategic DirectionMinimum</v>
      </c>
      <c r="B2" s="39" t="s">
        <v>40</v>
      </c>
      <c r="C2" s="38" t="s">
        <v>90</v>
      </c>
      <c r="D2" s="38" t="str">
        <f>C2</f>
        <v>H&amp;S Strategic Direction</v>
      </c>
      <c r="E2" s="38" t="s">
        <v>108</v>
      </c>
      <c r="F2" s="38" t="s">
        <v>201</v>
      </c>
      <c r="G2" s="3">
        <v>4</v>
      </c>
    </row>
    <row r="3" spans="1:7" ht="82.35" customHeight="1" x14ac:dyDescent="0.2">
      <c r="A3" s="38" t="str">
        <f t="shared" si="0"/>
        <v>H&amp;S Strategic DirectionProgressing</v>
      </c>
      <c r="B3" s="39" t="s">
        <v>40</v>
      </c>
      <c r="C3" s="38"/>
      <c r="D3" s="38" t="str">
        <f>C2</f>
        <v>H&amp;S Strategic Direction</v>
      </c>
      <c r="E3" s="38" t="s">
        <v>49</v>
      </c>
      <c r="F3" s="38" t="s">
        <v>26</v>
      </c>
      <c r="G3" s="3"/>
    </row>
    <row r="4" spans="1:7" ht="82.35" customHeight="1" x14ac:dyDescent="0.2">
      <c r="A4" s="38" t="str">
        <f t="shared" si="0"/>
        <v>H&amp;S Strategic DirectionLeading</v>
      </c>
      <c r="B4" s="39" t="s">
        <v>40</v>
      </c>
      <c r="C4" s="38"/>
      <c r="D4" s="38" t="str">
        <f>C2</f>
        <v>H&amp;S Strategic Direction</v>
      </c>
      <c r="E4" s="38" t="s">
        <v>0</v>
      </c>
      <c r="F4" s="38" t="s">
        <v>28</v>
      </c>
      <c r="G4" s="3"/>
    </row>
    <row r="5" spans="1:7" ht="82.35" customHeight="1" x14ac:dyDescent="0.2">
      <c r="A5" s="38" t="str">
        <f t="shared" si="0"/>
        <v>Leaders CapabilityMinimum</v>
      </c>
      <c r="B5" s="39" t="s">
        <v>40</v>
      </c>
      <c r="C5" s="38" t="s">
        <v>76</v>
      </c>
      <c r="D5" s="38" t="str">
        <f>C5</f>
        <v>Leaders Capability</v>
      </c>
      <c r="E5" s="38" t="s">
        <v>108</v>
      </c>
      <c r="F5" s="38" t="s">
        <v>202</v>
      </c>
      <c r="G5" s="3">
        <v>7</v>
      </c>
    </row>
    <row r="6" spans="1:7" ht="82.35" customHeight="1" x14ac:dyDescent="0.2">
      <c r="A6" s="38" t="str">
        <f t="shared" si="0"/>
        <v>Leaders CapabilityProgressing</v>
      </c>
      <c r="B6" s="39" t="s">
        <v>40</v>
      </c>
      <c r="C6" s="38"/>
      <c r="D6" s="38" t="str">
        <f>C5</f>
        <v>Leaders Capability</v>
      </c>
      <c r="E6" s="38" t="s">
        <v>49</v>
      </c>
      <c r="F6" s="38" t="s">
        <v>2</v>
      </c>
      <c r="G6" s="3"/>
    </row>
    <row r="7" spans="1:7" ht="82.35" customHeight="1" x14ac:dyDescent="0.2">
      <c r="A7" s="38" t="str">
        <f t="shared" si="0"/>
        <v>Leaders CapabilityLeading</v>
      </c>
      <c r="B7" s="39" t="s">
        <v>40</v>
      </c>
      <c r="C7" s="38"/>
      <c r="D7" s="38" t="str">
        <f>C5</f>
        <v>Leaders Capability</v>
      </c>
      <c r="E7" s="38" t="s">
        <v>0</v>
      </c>
      <c r="F7" s="38" t="s">
        <v>203</v>
      </c>
      <c r="G7" s="3"/>
    </row>
    <row r="8" spans="1:7" ht="82.35" customHeight="1" x14ac:dyDescent="0.2">
      <c r="A8" s="38" t="str">
        <f t="shared" si="0"/>
        <v>Leading by ExampleMinimum</v>
      </c>
      <c r="B8" s="39" t="s">
        <v>40</v>
      </c>
      <c r="C8" s="38" t="s">
        <v>124</v>
      </c>
      <c r="D8" s="38" t="str">
        <f t="shared" ref="D8" si="1">C8</f>
        <v>Leading by Example</v>
      </c>
      <c r="E8" s="38" t="s">
        <v>108</v>
      </c>
      <c r="F8" s="38" t="s">
        <v>204</v>
      </c>
      <c r="G8" s="3">
        <v>10</v>
      </c>
    </row>
    <row r="9" spans="1:7" ht="82.35" customHeight="1" x14ac:dyDescent="0.2">
      <c r="A9" s="38" t="str">
        <f t="shared" si="0"/>
        <v>Leading by ExampleProgressing</v>
      </c>
      <c r="B9" s="39" t="s">
        <v>40</v>
      </c>
      <c r="C9" s="38"/>
      <c r="D9" s="38" t="str">
        <f t="shared" ref="D9" si="2">C8</f>
        <v>Leading by Example</v>
      </c>
      <c r="E9" s="38" t="s">
        <v>49</v>
      </c>
      <c r="F9" s="38" t="s">
        <v>229</v>
      </c>
      <c r="G9" s="3"/>
    </row>
    <row r="10" spans="1:7" ht="82.35" customHeight="1" x14ac:dyDescent="0.2">
      <c r="A10" s="38" t="str">
        <f t="shared" si="0"/>
        <v>Leading by ExampleLeading</v>
      </c>
      <c r="B10" s="39" t="s">
        <v>40</v>
      </c>
      <c r="C10" s="38"/>
      <c r="D10" s="38" t="str">
        <f t="shared" ref="D10" si="3">C8</f>
        <v>Leading by Example</v>
      </c>
      <c r="E10" s="38" t="s">
        <v>0</v>
      </c>
      <c r="F10" s="38" t="s">
        <v>4</v>
      </c>
      <c r="G10" s="3"/>
    </row>
    <row r="11" spans="1:7" ht="82.35" customHeight="1" x14ac:dyDescent="0.2">
      <c r="A11" s="38" t="str">
        <f t="shared" si="0"/>
        <v>Governance by DesignMinimum</v>
      </c>
      <c r="B11" s="39" t="s">
        <v>44</v>
      </c>
      <c r="C11" s="38" t="s">
        <v>78</v>
      </c>
      <c r="D11" s="38" t="str">
        <f t="shared" ref="D11" si="4">C11</f>
        <v>Governance by Design</v>
      </c>
      <c r="E11" s="38" t="s">
        <v>108</v>
      </c>
      <c r="F11" s="38" t="s">
        <v>205</v>
      </c>
      <c r="G11" s="3"/>
    </row>
    <row r="12" spans="1:7" ht="82.35" customHeight="1" x14ac:dyDescent="0.2">
      <c r="A12" s="38" t="str">
        <f t="shared" si="0"/>
        <v>Governance by DesignProgressing</v>
      </c>
      <c r="B12" s="39"/>
      <c r="C12" s="38"/>
      <c r="D12" s="38" t="str">
        <f t="shared" ref="D12" si="5">C11</f>
        <v>Governance by Design</v>
      </c>
      <c r="E12" s="38" t="s">
        <v>49</v>
      </c>
      <c r="F12" s="38" t="s">
        <v>230</v>
      </c>
      <c r="G12" s="3"/>
    </row>
    <row r="13" spans="1:7" ht="82.35" customHeight="1" x14ac:dyDescent="0.2">
      <c r="A13" s="38" t="str">
        <f t="shared" si="0"/>
        <v>Governance by DesignLeading</v>
      </c>
      <c r="B13" s="39"/>
      <c r="C13" s="38"/>
      <c r="D13" s="38" t="str">
        <f t="shared" ref="D13" si="6">C11</f>
        <v>Governance by Design</v>
      </c>
      <c r="E13" s="38" t="s">
        <v>0</v>
      </c>
      <c r="F13" s="38" t="s">
        <v>206</v>
      </c>
      <c r="G13" s="3"/>
    </row>
    <row r="14" spans="1:7" ht="82.35" customHeight="1" x14ac:dyDescent="0.2">
      <c r="A14" s="38" t="str">
        <f t="shared" si="0"/>
        <v>Informed Decision MakingMinimum</v>
      </c>
      <c r="B14" s="39" t="s">
        <v>44</v>
      </c>
      <c r="C14" s="38" t="s">
        <v>79</v>
      </c>
      <c r="D14" s="38" t="str">
        <f t="shared" ref="D14" si="7">C14</f>
        <v>Informed Decision Making</v>
      </c>
      <c r="E14" s="38" t="s">
        <v>108</v>
      </c>
      <c r="F14" s="38" t="s">
        <v>5</v>
      </c>
      <c r="G14" s="3"/>
    </row>
    <row r="15" spans="1:7" ht="82.35" customHeight="1" x14ac:dyDescent="0.2">
      <c r="A15" s="38" t="str">
        <f t="shared" si="0"/>
        <v>Informed Decision MakingProgressing</v>
      </c>
      <c r="B15" s="39"/>
      <c r="C15" s="38"/>
      <c r="D15" s="38" t="str">
        <f t="shared" ref="D15" si="8">C14</f>
        <v>Informed Decision Making</v>
      </c>
      <c r="E15" s="38" t="s">
        <v>49</v>
      </c>
      <c r="F15" s="38" t="s">
        <v>6</v>
      </c>
      <c r="G15" s="3"/>
    </row>
    <row r="16" spans="1:7" ht="82.35" customHeight="1" x14ac:dyDescent="0.2">
      <c r="A16" s="38" t="str">
        <f t="shared" si="0"/>
        <v>Informed Decision MakingLeading</v>
      </c>
      <c r="B16" s="39"/>
      <c r="C16" s="38"/>
      <c r="D16" s="38" t="str">
        <f t="shared" ref="D16" si="9">C14</f>
        <v>Informed Decision Making</v>
      </c>
      <c r="E16" s="38" t="s">
        <v>0</v>
      </c>
      <c r="F16" s="38" t="s">
        <v>207</v>
      </c>
      <c r="G16" s="3"/>
    </row>
    <row r="17" spans="1:7" ht="82.35" customHeight="1" x14ac:dyDescent="0.2">
      <c r="A17" s="38" t="str">
        <f t="shared" si="0"/>
        <v>Clear AccountabilityMinimum</v>
      </c>
      <c r="B17" s="39" t="s">
        <v>44</v>
      </c>
      <c r="C17" s="38" t="s">
        <v>80</v>
      </c>
      <c r="D17" s="38" t="str">
        <f t="shared" ref="D17" si="10">C17</f>
        <v>Clear Accountability</v>
      </c>
      <c r="E17" s="38" t="s">
        <v>108</v>
      </c>
      <c r="F17" s="38" t="s">
        <v>231</v>
      </c>
      <c r="G17" s="3"/>
    </row>
    <row r="18" spans="1:7" ht="82.35" customHeight="1" x14ac:dyDescent="0.2">
      <c r="A18" s="38" t="str">
        <f t="shared" si="0"/>
        <v>Clear AccountabilityProgressing</v>
      </c>
      <c r="B18" s="39"/>
      <c r="C18" s="38"/>
      <c r="D18" s="38" t="str">
        <f t="shared" ref="D18" si="11">C17</f>
        <v>Clear Accountability</v>
      </c>
      <c r="E18" s="38" t="s">
        <v>49</v>
      </c>
      <c r="F18" s="38" t="s">
        <v>208</v>
      </c>
      <c r="G18" s="3"/>
    </row>
    <row r="19" spans="1:7" ht="82.35" customHeight="1" x14ac:dyDescent="0.2">
      <c r="A19" s="38" t="str">
        <f t="shared" si="0"/>
        <v>Clear AccountabilityLeading</v>
      </c>
      <c r="B19" s="39"/>
      <c r="C19" s="38"/>
      <c r="D19" s="38" t="str">
        <f t="shared" ref="D19" si="12">C17</f>
        <v>Clear Accountability</v>
      </c>
      <c r="E19" s="38" t="s">
        <v>0</v>
      </c>
      <c r="F19" s="38" t="s">
        <v>7</v>
      </c>
      <c r="G19" s="3"/>
    </row>
    <row r="20" spans="1:7" ht="82.35" customHeight="1" x14ac:dyDescent="0.2">
      <c r="A20" s="38" t="str">
        <f t="shared" si="0"/>
        <v>Knowledge FlowMinimum</v>
      </c>
      <c r="B20" s="39" t="s">
        <v>37</v>
      </c>
      <c r="C20" s="38" t="s">
        <v>81</v>
      </c>
      <c r="D20" s="38" t="str">
        <f t="shared" ref="D20" si="13">C20</f>
        <v>Knowledge Flow</v>
      </c>
      <c r="E20" s="38" t="s">
        <v>108</v>
      </c>
      <c r="F20" s="38" t="s">
        <v>8</v>
      </c>
      <c r="G20" s="3"/>
    </row>
    <row r="21" spans="1:7" ht="82.35" customHeight="1" x14ac:dyDescent="0.2">
      <c r="A21" s="38" t="str">
        <f t="shared" si="0"/>
        <v>Knowledge FlowProgressing</v>
      </c>
      <c r="B21" s="39"/>
      <c r="C21" s="38"/>
      <c r="D21" s="38" t="str">
        <f t="shared" ref="D21" si="14">C20</f>
        <v>Knowledge Flow</v>
      </c>
      <c r="E21" s="38" t="s">
        <v>49</v>
      </c>
      <c r="F21" s="38" t="s">
        <v>235</v>
      </c>
      <c r="G21" s="3"/>
    </row>
    <row r="22" spans="1:7" ht="82.35" customHeight="1" x14ac:dyDescent="0.2">
      <c r="A22" s="38" t="str">
        <f t="shared" si="0"/>
        <v>Knowledge FlowLeading</v>
      </c>
      <c r="B22" s="39"/>
      <c r="C22" s="38"/>
      <c r="D22" s="38" t="str">
        <f t="shared" ref="D22" si="15">C20</f>
        <v>Knowledge Flow</v>
      </c>
      <c r="E22" s="38" t="s">
        <v>0</v>
      </c>
      <c r="F22" s="38" t="s">
        <v>209</v>
      </c>
      <c r="G22" s="3"/>
    </row>
    <row r="23" spans="1:7" ht="82.35" customHeight="1" x14ac:dyDescent="0.2">
      <c r="A23" s="38" t="str">
        <f t="shared" si="0"/>
        <v>Transparent H&amp;SMinimum</v>
      </c>
      <c r="B23" s="39" t="s">
        <v>37</v>
      </c>
      <c r="C23" s="38" t="s">
        <v>82</v>
      </c>
      <c r="D23" s="38" t="str">
        <f t="shared" ref="D23" si="16">C23</f>
        <v>Transparent H&amp;S</v>
      </c>
      <c r="E23" s="38" t="s">
        <v>108</v>
      </c>
      <c r="F23" s="38" t="s">
        <v>210</v>
      </c>
      <c r="G23" s="3"/>
    </row>
    <row r="24" spans="1:7" ht="82.35" customHeight="1" x14ac:dyDescent="0.2">
      <c r="A24" s="38" t="str">
        <f t="shared" si="0"/>
        <v>Transparent H&amp;SProgressing</v>
      </c>
      <c r="B24" s="39"/>
      <c r="C24" s="38"/>
      <c r="D24" s="38" t="str">
        <f t="shared" ref="D24" si="17">C23</f>
        <v>Transparent H&amp;S</v>
      </c>
      <c r="E24" s="38" t="s">
        <v>49</v>
      </c>
      <c r="F24" s="38" t="s">
        <v>211</v>
      </c>
      <c r="G24" s="3"/>
    </row>
    <row r="25" spans="1:7" ht="82.35" customHeight="1" x14ac:dyDescent="0.2">
      <c r="A25" s="38" t="str">
        <f t="shared" si="0"/>
        <v>Transparent H&amp;SLeading</v>
      </c>
      <c r="B25" s="39"/>
      <c r="C25" s="38"/>
      <c r="D25" s="38" t="str">
        <f t="shared" ref="D25" si="18">C23</f>
        <v>Transparent H&amp;S</v>
      </c>
      <c r="E25" s="38" t="s">
        <v>0</v>
      </c>
      <c r="F25" s="38" t="s">
        <v>212</v>
      </c>
      <c r="G25" s="3"/>
    </row>
    <row r="26" spans="1:7" ht="82.35" customHeight="1" x14ac:dyDescent="0.2">
      <c r="A26" s="38" t="str">
        <f t="shared" si="0"/>
        <v>External ReportingMinimum</v>
      </c>
      <c r="B26" s="39" t="s">
        <v>37</v>
      </c>
      <c r="C26" s="38" t="s">
        <v>83</v>
      </c>
      <c r="D26" s="38" t="str">
        <f t="shared" ref="D26" si="19">C26</f>
        <v>External Reporting</v>
      </c>
      <c r="E26" s="38" t="s">
        <v>108</v>
      </c>
      <c r="F26" s="38" t="s">
        <v>9</v>
      </c>
      <c r="G26" s="3"/>
    </row>
    <row r="27" spans="1:7" ht="82.35" customHeight="1" x14ac:dyDescent="0.2">
      <c r="A27" s="38" t="str">
        <f t="shared" si="0"/>
        <v>External ReportingProgressing</v>
      </c>
      <c r="B27" s="39"/>
      <c r="C27" s="38"/>
      <c r="D27" s="38" t="str">
        <f t="shared" ref="D27" si="20">C26</f>
        <v>External Reporting</v>
      </c>
      <c r="E27" s="38" t="s">
        <v>49</v>
      </c>
      <c r="F27" s="38" t="s">
        <v>10</v>
      </c>
      <c r="G27" s="3"/>
    </row>
    <row r="28" spans="1:7" ht="82.35" customHeight="1" x14ac:dyDescent="0.2">
      <c r="A28" s="38" t="str">
        <f t="shared" si="0"/>
        <v>External ReportingLeading</v>
      </c>
      <c r="B28" s="39"/>
      <c r="C28" s="38"/>
      <c r="D28" s="38" t="str">
        <f t="shared" ref="D28" si="21">C26</f>
        <v>External Reporting</v>
      </c>
      <c r="E28" s="38" t="s">
        <v>0</v>
      </c>
      <c r="F28" s="38" t="s">
        <v>11</v>
      </c>
      <c r="G28" s="3"/>
    </row>
    <row r="29" spans="1:7" ht="82.35" customHeight="1" x14ac:dyDescent="0.2">
      <c r="A29" s="38" t="str">
        <f t="shared" si="0"/>
        <v>Supportive StructuresMinimum</v>
      </c>
      <c r="B29" s="39" t="s">
        <v>38</v>
      </c>
      <c r="C29" s="38" t="s">
        <v>84</v>
      </c>
      <c r="D29" s="38" t="str">
        <f t="shared" ref="D29" si="22">C29</f>
        <v>Supportive Structures</v>
      </c>
      <c r="E29" s="38" t="s">
        <v>108</v>
      </c>
      <c r="F29" s="38" t="s">
        <v>254</v>
      </c>
      <c r="G29" s="3"/>
    </row>
    <row r="30" spans="1:7" ht="82.35" customHeight="1" x14ac:dyDescent="0.2">
      <c r="A30" s="38" t="str">
        <f t="shared" si="0"/>
        <v>Supportive StructuresProgressing</v>
      </c>
      <c r="B30" s="39"/>
      <c r="C30" s="38"/>
      <c r="D30" s="38" t="str">
        <f t="shared" ref="D30" si="23">C29</f>
        <v>Supportive Structures</v>
      </c>
      <c r="E30" s="38" t="s">
        <v>49</v>
      </c>
      <c r="F30" s="38" t="s">
        <v>253</v>
      </c>
      <c r="G30" s="3"/>
    </row>
    <row r="31" spans="1:7" ht="82.35" customHeight="1" x14ac:dyDescent="0.2">
      <c r="A31" s="38" t="str">
        <f t="shared" si="0"/>
        <v>Supportive StructuresLeading</v>
      </c>
      <c r="B31" s="39"/>
      <c r="C31" s="38"/>
      <c r="D31" s="38" t="str">
        <f t="shared" ref="D31" si="24">C29</f>
        <v>Supportive Structures</v>
      </c>
      <c r="E31" s="38" t="s">
        <v>0</v>
      </c>
      <c r="F31" s="38" t="s">
        <v>14</v>
      </c>
      <c r="G31" s="3"/>
    </row>
    <row r="32" spans="1:7" ht="82.35" customHeight="1" x14ac:dyDescent="0.2">
      <c r="A32" s="38" t="str">
        <f t="shared" si="0"/>
        <v>Practical SystemsMinimum</v>
      </c>
      <c r="B32" s="39" t="s">
        <v>38</v>
      </c>
      <c r="C32" s="38" t="s">
        <v>85</v>
      </c>
      <c r="D32" s="38" t="str">
        <f t="shared" ref="D32" si="25">C32</f>
        <v>Practical Systems</v>
      </c>
      <c r="E32" s="38" t="s">
        <v>108</v>
      </c>
      <c r="F32" s="38" t="s">
        <v>213</v>
      </c>
      <c r="G32" s="3"/>
    </row>
    <row r="33" spans="1:7" ht="82.35" customHeight="1" x14ac:dyDescent="0.2">
      <c r="A33" s="38" t="str">
        <f t="shared" si="0"/>
        <v>Practical SystemsProgressing</v>
      </c>
      <c r="B33" s="39"/>
      <c r="C33" s="38"/>
      <c r="D33" s="38" t="str">
        <f t="shared" ref="D33" si="26">C32</f>
        <v>Practical Systems</v>
      </c>
      <c r="E33" s="38" t="s">
        <v>49</v>
      </c>
      <c r="F33" s="38" t="s">
        <v>13</v>
      </c>
      <c r="G33" s="3"/>
    </row>
    <row r="34" spans="1:7" ht="82.35" customHeight="1" x14ac:dyDescent="0.2">
      <c r="A34" s="38" t="str">
        <f t="shared" ref="A34:A65" si="27">D34&amp;E34</f>
        <v>Practical SystemsLeading</v>
      </c>
      <c r="B34" s="39"/>
      <c r="C34" s="38"/>
      <c r="D34" s="38" t="str">
        <f t="shared" ref="D34" si="28">C32</f>
        <v>Practical Systems</v>
      </c>
      <c r="E34" s="38" t="s">
        <v>0</v>
      </c>
      <c r="F34" s="38" t="s">
        <v>15</v>
      </c>
      <c r="G34" s="3"/>
    </row>
    <row r="35" spans="1:7" ht="82.35" customHeight="1" x14ac:dyDescent="0.2">
      <c r="A35" s="38" t="str">
        <f t="shared" si="27"/>
        <v>AssuranceMinimum</v>
      </c>
      <c r="B35" s="39" t="s">
        <v>38</v>
      </c>
      <c r="C35" s="38" t="s">
        <v>86</v>
      </c>
      <c r="D35" s="38" t="str">
        <f t="shared" ref="D35" si="29">C35</f>
        <v>Assurance</v>
      </c>
      <c r="E35" s="38" t="s">
        <v>108</v>
      </c>
      <c r="F35" s="38" t="s">
        <v>12</v>
      </c>
      <c r="G35" s="3"/>
    </row>
    <row r="36" spans="1:7" ht="82.35" customHeight="1" x14ac:dyDescent="0.2">
      <c r="A36" s="38" t="str">
        <f t="shared" si="27"/>
        <v>AssuranceProgressing</v>
      </c>
      <c r="B36" s="39"/>
      <c r="C36" s="38"/>
      <c r="D36" s="38" t="str">
        <f t="shared" ref="D36" si="30">C35</f>
        <v>Assurance</v>
      </c>
      <c r="E36" s="38" t="s">
        <v>49</v>
      </c>
      <c r="F36" s="38" t="s">
        <v>214</v>
      </c>
      <c r="G36" s="3"/>
    </row>
    <row r="37" spans="1:7" ht="82.35" customHeight="1" x14ac:dyDescent="0.2">
      <c r="A37" s="38" t="str">
        <f t="shared" si="27"/>
        <v>AssuranceLeading</v>
      </c>
      <c r="B37" s="39"/>
      <c r="C37" s="38"/>
      <c r="D37" s="38" t="str">
        <f t="shared" ref="D37" si="31">C35</f>
        <v>Assurance</v>
      </c>
      <c r="E37" s="38" t="s">
        <v>0</v>
      </c>
      <c r="F37" s="38" t="s">
        <v>16</v>
      </c>
      <c r="G37" s="3"/>
    </row>
    <row r="38" spans="1:7" ht="82.35" customHeight="1" x14ac:dyDescent="0.2">
      <c r="A38" s="38" t="str">
        <f t="shared" si="27"/>
        <v>H&amp;S in ProcurementMinimum</v>
      </c>
      <c r="B38" s="39" t="s">
        <v>39</v>
      </c>
      <c r="C38" s="38" t="s">
        <v>87</v>
      </c>
      <c r="D38" s="38" t="str">
        <f t="shared" ref="D38" si="32">C38</f>
        <v>H&amp;S in Procurement</v>
      </c>
      <c r="E38" s="38" t="s">
        <v>108</v>
      </c>
      <c r="F38" s="38" t="s">
        <v>17</v>
      </c>
      <c r="G38" s="3"/>
    </row>
    <row r="39" spans="1:7" ht="82.35" customHeight="1" x14ac:dyDescent="0.2">
      <c r="A39" s="38" t="str">
        <f t="shared" si="27"/>
        <v>H&amp;S in ProcurementProgressing</v>
      </c>
      <c r="B39" s="39"/>
      <c r="C39" s="38"/>
      <c r="D39" s="38" t="str">
        <f t="shared" ref="D39" si="33">C38</f>
        <v>H&amp;S in Procurement</v>
      </c>
      <c r="E39" s="38" t="s">
        <v>49</v>
      </c>
      <c r="F39" s="38" t="s">
        <v>20</v>
      </c>
      <c r="G39" s="3"/>
    </row>
    <row r="40" spans="1:7" ht="82.35" customHeight="1" x14ac:dyDescent="0.2">
      <c r="A40" s="38" t="str">
        <f t="shared" si="27"/>
        <v>H&amp;S in ProcurementLeading</v>
      </c>
      <c r="B40" s="39"/>
      <c r="C40" s="38"/>
      <c r="D40" s="38" t="str">
        <f t="shared" ref="D40" si="34">C38</f>
        <v>H&amp;S in Procurement</v>
      </c>
      <c r="E40" s="38" t="s">
        <v>0</v>
      </c>
      <c r="F40" s="38" t="s">
        <v>215</v>
      </c>
      <c r="G40" s="3"/>
    </row>
    <row r="41" spans="1:7" ht="82.35" customHeight="1" x14ac:dyDescent="0.2">
      <c r="A41" s="38" t="str">
        <f t="shared" si="27"/>
        <v>Stakeholder EngagementMinimum</v>
      </c>
      <c r="B41" s="39" t="s">
        <v>39</v>
      </c>
      <c r="C41" s="38" t="s">
        <v>88</v>
      </c>
      <c r="D41" s="38" t="str">
        <f t="shared" ref="D41" si="35">C41</f>
        <v>Stakeholder Engagement</v>
      </c>
      <c r="E41" s="38" t="s">
        <v>108</v>
      </c>
      <c r="F41" s="38" t="s">
        <v>18</v>
      </c>
      <c r="G41" s="3"/>
    </row>
    <row r="42" spans="1:7" ht="82.35" customHeight="1" x14ac:dyDescent="0.2">
      <c r="A42" s="38" t="str">
        <f t="shared" si="27"/>
        <v>Stakeholder EngagementProgressing</v>
      </c>
      <c r="B42" s="39"/>
      <c r="C42" s="38"/>
      <c r="D42" s="38" t="str">
        <f t="shared" ref="D42" si="36">C41</f>
        <v>Stakeholder Engagement</v>
      </c>
      <c r="E42" s="38" t="s">
        <v>49</v>
      </c>
      <c r="F42" s="38" t="s">
        <v>21</v>
      </c>
      <c r="G42" s="3"/>
    </row>
    <row r="43" spans="1:7" ht="82.35" customHeight="1" x14ac:dyDescent="0.2">
      <c r="A43" s="38" t="str">
        <f t="shared" si="27"/>
        <v>Stakeholder EngagementLeading</v>
      </c>
      <c r="B43" s="39"/>
      <c r="C43" s="38"/>
      <c r="D43" s="38" t="str">
        <f t="shared" ref="D43" si="37">C41</f>
        <v>Stakeholder Engagement</v>
      </c>
      <c r="E43" s="38" t="s">
        <v>0</v>
      </c>
      <c r="F43" s="38" t="s">
        <v>216</v>
      </c>
      <c r="G43" s="3"/>
    </row>
    <row r="44" spans="1:7" ht="82.35" customHeight="1" x14ac:dyDescent="0.2">
      <c r="A44" s="38" t="str">
        <f t="shared" si="27"/>
        <v>H&amp;S Operating ModelMinimum</v>
      </c>
      <c r="B44" s="39" t="s">
        <v>39</v>
      </c>
      <c r="C44" s="38" t="s">
        <v>89</v>
      </c>
      <c r="D44" s="38" t="str">
        <f t="shared" ref="D44" si="38">C44</f>
        <v>H&amp;S Operating Model</v>
      </c>
      <c r="E44" s="38" t="s">
        <v>108</v>
      </c>
      <c r="F44" s="38" t="s">
        <v>19</v>
      </c>
      <c r="G44" s="3"/>
    </row>
    <row r="45" spans="1:7" ht="82.35" customHeight="1" x14ac:dyDescent="0.2">
      <c r="A45" s="38" t="str">
        <f t="shared" si="27"/>
        <v>H&amp;S Operating ModelProgressing</v>
      </c>
      <c r="B45" s="39"/>
      <c r="C45" s="38"/>
      <c r="D45" s="38" t="str">
        <f t="shared" ref="D45" si="39">C44</f>
        <v>H&amp;S Operating Model</v>
      </c>
      <c r="E45" s="38" t="s">
        <v>49</v>
      </c>
      <c r="F45" s="38" t="s">
        <v>22</v>
      </c>
      <c r="G45" s="3"/>
    </row>
    <row r="46" spans="1:7" ht="82.35" customHeight="1" x14ac:dyDescent="0.2">
      <c r="A46" s="38" t="str">
        <f t="shared" si="27"/>
        <v>H&amp;S Operating ModelLeading</v>
      </c>
      <c r="B46" s="39"/>
      <c r="C46" s="38"/>
      <c r="D46" s="38" t="str">
        <f t="shared" ref="D46" si="40">C44</f>
        <v>H&amp;S Operating Model</v>
      </c>
      <c r="E46" s="38" t="s">
        <v>0</v>
      </c>
      <c r="F46" s="38" t="s">
        <v>23</v>
      </c>
      <c r="G46" s="3"/>
    </row>
    <row r="47" spans="1:7" ht="82.35" customHeight="1" x14ac:dyDescent="0.2">
      <c r="A47" s="38" t="str">
        <f t="shared" si="27"/>
        <v>H&amp;S PromotionMinimum</v>
      </c>
      <c r="B47" s="39" t="s">
        <v>41</v>
      </c>
      <c r="C47" s="38" t="s">
        <v>91</v>
      </c>
      <c r="D47" s="38" t="str">
        <f t="shared" ref="D47" si="41">C47</f>
        <v>H&amp;S Promotion</v>
      </c>
      <c r="E47" s="38" t="s">
        <v>108</v>
      </c>
      <c r="F47" s="38" t="s">
        <v>24</v>
      </c>
      <c r="G47" s="3"/>
    </row>
    <row r="48" spans="1:7" ht="82.35" customHeight="1" x14ac:dyDescent="0.2">
      <c r="A48" s="38" t="str">
        <f t="shared" si="27"/>
        <v>H&amp;S PromotionProgressing</v>
      </c>
      <c r="B48" s="39"/>
      <c r="C48" s="38"/>
      <c r="D48" s="38" t="str">
        <f t="shared" ref="D48" si="42">C47</f>
        <v>H&amp;S Promotion</v>
      </c>
      <c r="E48" s="38" t="s">
        <v>49</v>
      </c>
      <c r="F48" s="38" t="s">
        <v>217</v>
      </c>
      <c r="G48" s="3"/>
    </row>
    <row r="49" spans="1:7" ht="82.35" customHeight="1" x14ac:dyDescent="0.2">
      <c r="A49" s="38" t="str">
        <f t="shared" si="27"/>
        <v>H&amp;S PromotionLeading</v>
      </c>
      <c r="B49" s="39"/>
      <c r="C49" s="38"/>
      <c r="D49" s="38" t="str">
        <f t="shared" ref="D49" si="43">C47</f>
        <v>H&amp;S Promotion</v>
      </c>
      <c r="E49" s="38" t="s">
        <v>0</v>
      </c>
      <c r="F49" s="38" t="s">
        <v>218</v>
      </c>
      <c r="G49" s="3"/>
    </row>
    <row r="50" spans="1:7" ht="82.35" customHeight="1" x14ac:dyDescent="0.2">
      <c r="A50" s="38" t="str">
        <f t="shared" si="27"/>
        <v>Positive ReinforcementMinimum</v>
      </c>
      <c r="B50" s="39" t="s">
        <v>41</v>
      </c>
      <c r="C50" s="38" t="s">
        <v>77</v>
      </c>
      <c r="D50" s="38" t="str">
        <f t="shared" ref="D50" si="44">C50</f>
        <v>Positive Reinforcement</v>
      </c>
      <c r="E50" s="38" t="s">
        <v>108</v>
      </c>
      <c r="F50" s="38" t="s">
        <v>1</v>
      </c>
      <c r="G50" s="3"/>
    </row>
    <row r="51" spans="1:7" ht="82.35" customHeight="1" x14ac:dyDescent="0.2">
      <c r="A51" s="38" t="str">
        <f t="shared" si="27"/>
        <v>Positive ReinforcementProgressing</v>
      </c>
      <c r="B51" s="39"/>
      <c r="C51" s="38"/>
      <c r="D51" s="38" t="str">
        <f t="shared" ref="D51" si="45">C50</f>
        <v>Positive Reinforcement</v>
      </c>
      <c r="E51" s="38" t="s">
        <v>49</v>
      </c>
      <c r="F51" s="38" t="s">
        <v>3</v>
      </c>
      <c r="G51" s="3"/>
    </row>
    <row r="52" spans="1:7" ht="82.35" customHeight="1" x14ac:dyDescent="0.2">
      <c r="A52" s="38" t="str">
        <f t="shared" si="27"/>
        <v>Positive ReinforcementLeading</v>
      </c>
      <c r="B52" s="39"/>
      <c r="C52" s="38"/>
      <c r="D52" s="38" t="str">
        <f t="shared" ref="D52" si="46">C50</f>
        <v>Positive Reinforcement</v>
      </c>
      <c r="E52" s="38" t="s">
        <v>0</v>
      </c>
      <c r="F52" s="38" t="s">
        <v>219</v>
      </c>
      <c r="G52" s="3"/>
    </row>
    <row r="53" spans="1:7" ht="82.35" customHeight="1" x14ac:dyDescent="0.2">
      <c r="A53" s="38" t="str">
        <f t="shared" si="27"/>
        <v>People CapabilityMinimum</v>
      </c>
      <c r="B53" s="39" t="s">
        <v>41</v>
      </c>
      <c r="C53" s="38" t="s">
        <v>92</v>
      </c>
      <c r="D53" s="38" t="str">
        <f t="shared" ref="D53" si="47">C53</f>
        <v>People Capability</v>
      </c>
      <c r="E53" s="38" t="s">
        <v>108</v>
      </c>
      <c r="F53" s="38" t="s">
        <v>25</v>
      </c>
      <c r="G53" s="3"/>
    </row>
    <row r="54" spans="1:7" ht="82.35" customHeight="1" x14ac:dyDescent="0.2">
      <c r="A54" s="38" t="str">
        <f t="shared" si="27"/>
        <v>People CapabilityProgressing</v>
      </c>
      <c r="B54" s="39"/>
      <c r="C54" s="38"/>
      <c r="D54" s="38" t="str">
        <f t="shared" ref="D54" si="48">C53</f>
        <v>People Capability</v>
      </c>
      <c r="E54" s="38" t="s">
        <v>49</v>
      </c>
      <c r="F54" s="38" t="s">
        <v>27</v>
      </c>
      <c r="G54" s="3"/>
    </row>
    <row r="55" spans="1:7" ht="82.35" customHeight="1" x14ac:dyDescent="0.2">
      <c r="A55" s="38" t="str">
        <f t="shared" si="27"/>
        <v>People CapabilityLeading</v>
      </c>
      <c r="B55" s="39"/>
      <c r="C55" s="38"/>
      <c r="D55" s="38" t="str">
        <f t="shared" ref="D55" si="49">C53</f>
        <v>People Capability</v>
      </c>
      <c r="E55" s="38" t="s">
        <v>0</v>
      </c>
      <c r="F55" s="38" t="s">
        <v>29</v>
      </c>
      <c r="G55" s="3"/>
    </row>
    <row r="56" spans="1:7" ht="82.35" customHeight="1" x14ac:dyDescent="0.2">
      <c r="A56" s="38" t="str">
        <f t="shared" si="27"/>
        <v>Digital IQMinimum</v>
      </c>
      <c r="B56" s="39" t="s">
        <v>42</v>
      </c>
      <c r="C56" s="38" t="s">
        <v>93</v>
      </c>
      <c r="D56" s="38" t="str">
        <f t="shared" ref="D56" si="50">C56</f>
        <v>Digital IQ</v>
      </c>
      <c r="E56" s="38" t="s">
        <v>108</v>
      </c>
      <c r="F56" s="38" t="s">
        <v>220</v>
      </c>
      <c r="G56" s="3"/>
    </row>
    <row r="57" spans="1:7" ht="82.35" customHeight="1" x14ac:dyDescent="0.2">
      <c r="A57" s="38" t="str">
        <f t="shared" si="27"/>
        <v>Digital IQProgressing</v>
      </c>
      <c r="B57" s="39"/>
      <c r="C57" s="38"/>
      <c r="D57" s="38" t="str">
        <f t="shared" ref="D57" si="51">C56</f>
        <v>Digital IQ</v>
      </c>
      <c r="E57" s="38" t="s">
        <v>49</v>
      </c>
      <c r="F57" s="38" t="s">
        <v>221</v>
      </c>
      <c r="G57" s="3"/>
    </row>
    <row r="58" spans="1:7" ht="82.35" customHeight="1" x14ac:dyDescent="0.2">
      <c r="A58" s="38" t="str">
        <f t="shared" si="27"/>
        <v>Digital IQLeading</v>
      </c>
      <c r="B58" s="39"/>
      <c r="C58" s="38"/>
      <c r="D58" s="38" t="str">
        <f t="shared" ref="D58" si="52">C56</f>
        <v>Digital IQ</v>
      </c>
      <c r="E58" s="38" t="s">
        <v>0</v>
      </c>
      <c r="F58" s="38" t="s">
        <v>241</v>
      </c>
      <c r="G58" s="3"/>
    </row>
    <row r="59" spans="1:7" ht="82.35" customHeight="1" x14ac:dyDescent="0.2">
      <c r="A59" s="38" t="str">
        <f t="shared" si="27"/>
        <v>Process InnovationMinimum</v>
      </c>
      <c r="B59" s="39" t="s">
        <v>42</v>
      </c>
      <c r="C59" s="38" t="s">
        <v>94</v>
      </c>
      <c r="D59" s="38" t="str">
        <f t="shared" ref="D59" si="53">C59</f>
        <v>Process Innovation</v>
      </c>
      <c r="E59" s="38" t="s">
        <v>108</v>
      </c>
      <c r="F59" s="38" t="s">
        <v>222</v>
      </c>
      <c r="G59" s="3"/>
    </row>
    <row r="60" spans="1:7" ht="82.35" customHeight="1" x14ac:dyDescent="0.2">
      <c r="A60" s="38" t="str">
        <f t="shared" si="27"/>
        <v>Process InnovationProgressing</v>
      </c>
      <c r="B60" s="39"/>
      <c r="C60" s="38"/>
      <c r="D60" s="38" t="str">
        <f t="shared" ref="D60" si="54">C59</f>
        <v>Process Innovation</v>
      </c>
      <c r="E60" s="38" t="s">
        <v>49</v>
      </c>
      <c r="F60" s="38" t="s">
        <v>242</v>
      </c>
      <c r="G60" s="3"/>
    </row>
    <row r="61" spans="1:7" ht="82.35" customHeight="1" x14ac:dyDescent="0.2">
      <c r="A61" s="38" t="str">
        <f t="shared" si="27"/>
        <v>Process InnovationLeading</v>
      </c>
      <c r="B61" s="39"/>
      <c r="C61" s="38"/>
      <c r="D61" s="38" t="str">
        <f t="shared" ref="D61" si="55">C59</f>
        <v>Process Innovation</v>
      </c>
      <c r="E61" s="38" t="s">
        <v>0</v>
      </c>
      <c r="F61" s="38" t="s">
        <v>243</v>
      </c>
      <c r="G61" s="3"/>
    </row>
    <row r="62" spans="1:7" ht="82.35" customHeight="1" x14ac:dyDescent="0.2">
      <c r="A62" s="38" t="str">
        <f t="shared" si="27"/>
        <v>Data and informationMinimum</v>
      </c>
      <c r="B62" s="39" t="s">
        <v>42</v>
      </c>
      <c r="C62" s="38" t="s">
        <v>95</v>
      </c>
      <c r="D62" s="38" t="str">
        <f t="shared" ref="D62" si="56">C62</f>
        <v>Data and information</v>
      </c>
      <c r="E62" s="38" t="s">
        <v>108</v>
      </c>
      <c r="F62" s="38" t="s">
        <v>30</v>
      </c>
      <c r="G62" s="3"/>
    </row>
    <row r="63" spans="1:7" ht="82.35" customHeight="1" x14ac:dyDescent="0.2">
      <c r="A63" s="38" t="str">
        <f t="shared" si="27"/>
        <v>Data and informationProgressing</v>
      </c>
      <c r="B63" s="39"/>
      <c r="C63" s="38"/>
      <c r="D63" s="38" t="str">
        <f t="shared" ref="D63" si="57">C62</f>
        <v>Data and information</v>
      </c>
      <c r="E63" s="38" t="s">
        <v>49</v>
      </c>
      <c r="F63" s="38" t="s">
        <v>223</v>
      </c>
      <c r="G63" s="3"/>
    </row>
    <row r="64" spans="1:7" ht="82.35" customHeight="1" x14ac:dyDescent="0.2">
      <c r="A64" s="38" t="str">
        <f t="shared" si="27"/>
        <v>Data and informationLeading</v>
      </c>
      <c r="B64" s="39"/>
      <c r="C64" s="38"/>
      <c r="D64" s="38" t="str">
        <f t="shared" ref="D64" si="58">C62</f>
        <v>Data and information</v>
      </c>
      <c r="E64" s="38" t="s">
        <v>0</v>
      </c>
      <c r="F64" s="38" t="s">
        <v>244</v>
      </c>
      <c r="G64" s="3"/>
    </row>
    <row r="65" spans="1:7" ht="82.35" customHeight="1" x14ac:dyDescent="0.2">
      <c r="A65" s="38" t="str">
        <f t="shared" si="27"/>
        <v>Risk IdentificationMinimum</v>
      </c>
      <c r="B65" s="39" t="s">
        <v>43</v>
      </c>
      <c r="C65" s="38" t="s">
        <v>96</v>
      </c>
      <c r="D65" s="38" t="str">
        <f t="shared" ref="D65" si="59">C65</f>
        <v>Risk Identification</v>
      </c>
      <c r="E65" s="38" t="s">
        <v>108</v>
      </c>
      <c r="F65" s="38" t="s">
        <v>31</v>
      </c>
      <c r="G65" s="3"/>
    </row>
    <row r="66" spans="1:7" ht="82.35" customHeight="1" x14ac:dyDescent="0.2">
      <c r="A66" s="38" t="str">
        <f t="shared" ref="A66:A73" si="60">D66&amp;E66</f>
        <v>Risk IdentificationProgressing</v>
      </c>
      <c r="B66" s="39"/>
      <c r="C66" s="38"/>
      <c r="D66" s="38" t="str">
        <f t="shared" ref="D66" si="61">C65</f>
        <v>Risk Identification</v>
      </c>
      <c r="E66" s="38" t="s">
        <v>49</v>
      </c>
      <c r="F66" s="38" t="s">
        <v>250</v>
      </c>
      <c r="G66" s="3"/>
    </row>
    <row r="67" spans="1:7" ht="82.35" customHeight="1" x14ac:dyDescent="0.2">
      <c r="A67" s="38" t="str">
        <f t="shared" si="60"/>
        <v>Risk IdentificationLeading</v>
      </c>
      <c r="B67" s="39"/>
      <c r="C67" s="38"/>
      <c r="D67" s="38" t="str">
        <f t="shared" ref="D67" si="62">C65</f>
        <v>Risk Identification</v>
      </c>
      <c r="E67" s="38" t="s">
        <v>0</v>
      </c>
      <c r="F67" s="38" t="s">
        <v>251</v>
      </c>
      <c r="G67" s="3"/>
    </row>
    <row r="68" spans="1:7" ht="82.35" customHeight="1" x14ac:dyDescent="0.2">
      <c r="A68" s="38" t="str">
        <f t="shared" si="60"/>
        <v>Control EffectivenessMinimum</v>
      </c>
      <c r="B68" s="39" t="s">
        <v>43</v>
      </c>
      <c r="C68" s="38" t="s">
        <v>97</v>
      </c>
      <c r="D68" s="38" t="str">
        <f t="shared" ref="D68" si="63">C68</f>
        <v>Control Effectiveness</v>
      </c>
      <c r="E68" s="38" t="s">
        <v>108</v>
      </c>
      <c r="F68" s="38" t="s">
        <v>32</v>
      </c>
      <c r="G68" s="3"/>
    </row>
    <row r="69" spans="1:7" ht="82.35" customHeight="1" x14ac:dyDescent="0.2">
      <c r="A69" s="38" t="str">
        <f t="shared" si="60"/>
        <v>Control EffectivenessProgressing</v>
      </c>
      <c r="B69" s="39"/>
      <c r="C69" s="38"/>
      <c r="D69" s="38" t="str">
        <f t="shared" ref="D69" si="64">C68</f>
        <v>Control Effectiveness</v>
      </c>
      <c r="E69" s="38" t="s">
        <v>49</v>
      </c>
      <c r="F69" s="38" t="s">
        <v>34</v>
      </c>
      <c r="G69" s="3"/>
    </row>
    <row r="70" spans="1:7" ht="82.35" customHeight="1" x14ac:dyDescent="0.2">
      <c r="A70" s="38" t="str">
        <f t="shared" si="60"/>
        <v>Control EffectivenessLeading</v>
      </c>
      <c r="B70" s="39"/>
      <c r="C70" s="38"/>
      <c r="D70" s="38" t="str">
        <f t="shared" ref="D70" si="65">C68</f>
        <v>Control Effectiveness</v>
      </c>
      <c r="E70" s="38" t="s">
        <v>0</v>
      </c>
      <c r="F70" s="38" t="s">
        <v>36</v>
      </c>
      <c r="G70" s="3"/>
    </row>
    <row r="71" spans="1:7" ht="82.35" customHeight="1" x14ac:dyDescent="0.2">
      <c r="A71" s="38" t="str">
        <f t="shared" si="60"/>
        <v>Incident ManagementMinimum</v>
      </c>
      <c r="B71" s="39" t="s">
        <v>43</v>
      </c>
      <c r="C71" s="38" t="s">
        <v>98</v>
      </c>
      <c r="D71" s="38" t="str">
        <f t="shared" ref="D71" si="66">C71</f>
        <v>Incident Management</v>
      </c>
      <c r="E71" s="38" t="s">
        <v>108</v>
      </c>
      <c r="F71" s="38" t="s">
        <v>33</v>
      </c>
      <c r="G71" s="3"/>
    </row>
    <row r="72" spans="1:7" ht="82.35" customHeight="1" x14ac:dyDescent="0.2">
      <c r="A72" s="38" t="str">
        <f t="shared" si="60"/>
        <v>Incident ManagementProgressing</v>
      </c>
      <c r="B72" s="39"/>
      <c r="C72" s="38"/>
      <c r="D72" s="38" t="str">
        <f t="shared" ref="D72" si="67">C71</f>
        <v>Incident Management</v>
      </c>
      <c r="E72" s="38" t="s">
        <v>49</v>
      </c>
      <c r="F72" s="38" t="s">
        <v>35</v>
      </c>
      <c r="G72" s="3"/>
    </row>
    <row r="73" spans="1:7" ht="82.35" customHeight="1" x14ac:dyDescent="0.2">
      <c r="A73" s="38" t="str">
        <f t="shared" si="60"/>
        <v>Incident ManagementLeading</v>
      </c>
      <c r="B73" s="39"/>
      <c r="C73" s="38"/>
      <c r="D73" s="38" t="str">
        <f t="shared" ref="D73" si="68">C71</f>
        <v>Incident Management</v>
      </c>
      <c r="E73" s="38" t="s">
        <v>0</v>
      </c>
      <c r="F73" s="38" t="s">
        <v>252</v>
      </c>
      <c r="G73" s="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2"/>
  <sheetViews>
    <sheetView topLeftCell="H1" workbookViewId="0">
      <selection activeCell="N10" sqref="N10"/>
    </sheetView>
  </sheetViews>
  <sheetFormatPr defaultRowHeight="12.95" customHeight="1" x14ac:dyDescent="0.2"/>
  <cols>
    <col min="2" max="2" width="15.625" style="19" customWidth="1"/>
    <col min="3" max="3" width="19.625" style="19" customWidth="1"/>
    <col min="5" max="5" width="22.375" customWidth="1"/>
    <col min="9" max="9" width="31.625" customWidth="1"/>
    <col min="10" max="11" width="21.375" customWidth="1"/>
  </cols>
  <sheetData>
    <row r="1" spans="2:11" ht="12.95" customHeight="1" x14ac:dyDescent="0.2">
      <c r="B1" s="152" t="s">
        <v>66</v>
      </c>
      <c r="C1" s="152"/>
      <c r="D1" s="19"/>
      <c r="E1" s="152" t="s">
        <v>71</v>
      </c>
      <c r="F1" s="152"/>
      <c r="I1" t="s">
        <v>113</v>
      </c>
    </row>
    <row r="2" spans="2:11" ht="12.95" customHeight="1" x14ac:dyDescent="0.25">
      <c r="B2" s="18" t="s">
        <v>70</v>
      </c>
      <c r="C2" s="18" t="s">
        <v>50</v>
      </c>
      <c r="E2" s="18" t="s">
        <v>50</v>
      </c>
      <c r="F2" s="18" t="s">
        <v>72</v>
      </c>
    </row>
    <row r="3" spans="2:11" ht="38.25" customHeight="1" x14ac:dyDescent="0.2">
      <c r="B3" s="20">
        <v>1</v>
      </c>
      <c r="C3" s="19" t="s">
        <v>108</v>
      </c>
      <c r="E3" s="19" t="s">
        <v>108</v>
      </c>
      <c r="F3">
        <v>1</v>
      </c>
      <c r="I3" s="31" t="s">
        <v>109</v>
      </c>
      <c r="J3" s="31" t="s">
        <v>112</v>
      </c>
      <c r="K3" s="31" t="s">
        <v>110</v>
      </c>
    </row>
    <row r="4" spans="2:11" ht="38.25" customHeight="1" x14ac:dyDescent="0.2">
      <c r="B4" s="20">
        <v>2</v>
      </c>
      <c r="C4" s="19" t="s">
        <v>49</v>
      </c>
      <c r="E4" s="19" t="s">
        <v>49</v>
      </c>
      <c r="F4">
        <v>2</v>
      </c>
      <c r="H4" s="6">
        <v>1</v>
      </c>
      <c r="I4" s="32" t="s">
        <v>65</v>
      </c>
      <c r="J4" s="32" t="e">
        <f>'2. Self Assessment Tool'!K30</f>
        <v>#N/A</v>
      </c>
      <c r="K4" s="33" t="e">
        <f t="shared" ref="K4:K11" si="0">VLOOKUP(J4,$B$3:$C$5,2,FALSE)</f>
        <v>#N/A</v>
      </c>
    </row>
    <row r="5" spans="2:11" ht="38.25" customHeight="1" x14ac:dyDescent="0.2">
      <c r="B5" s="20">
        <v>3</v>
      </c>
      <c r="C5" s="19" t="s">
        <v>0</v>
      </c>
      <c r="E5" s="19" t="s">
        <v>0</v>
      </c>
      <c r="F5">
        <v>3</v>
      </c>
      <c r="H5" s="6">
        <v>2</v>
      </c>
      <c r="I5" s="32" t="s">
        <v>64</v>
      </c>
      <c r="J5" s="32" t="e">
        <f>'2. Self Assessment Tool'!K27</f>
        <v>#N/A</v>
      </c>
      <c r="K5" s="33" t="e">
        <f t="shared" si="0"/>
        <v>#N/A</v>
      </c>
    </row>
    <row r="6" spans="2:11" ht="38.25" customHeight="1" x14ac:dyDescent="0.2">
      <c r="C6" s="19" t="s">
        <v>73</v>
      </c>
      <c r="H6" s="6">
        <v>3</v>
      </c>
      <c r="I6" s="32" t="s">
        <v>63</v>
      </c>
      <c r="J6" s="32" t="e">
        <f>'2. Self Assessment Tool'!K24</f>
        <v>#N/A</v>
      </c>
      <c r="K6" s="33" t="e">
        <f t="shared" si="0"/>
        <v>#N/A</v>
      </c>
    </row>
    <row r="7" spans="2:11" ht="38.25" customHeight="1" x14ac:dyDescent="0.2">
      <c r="H7" s="6">
        <v>4</v>
      </c>
      <c r="I7" s="32" t="s">
        <v>62</v>
      </c>
      <c r="J7" s="32" t="e">
        <f>'2. Self Assessment Tool'!K21</f>
        <v>#N/A</v>
      </c>
      <c r="K7" s="33" t="e">
        <f t="shared" si="0"/>
        <v>#N/A</v>
      </c>
    </row>
    <row r="8" spans="2:11" ht="38.25" customHeight="1" x14ac:dyDescent="0.2">
      <c r="H8" s="6">
        <v>5</v>
      </c>
      <c r="I8" s="32" t="s">
        <v>61</v>
      </c>
      <c r="J8" s="32" t="e">
        <f>'2. Self Assessment Tool'!K18</f>
        <v>#N/A</v>
      </c>
      <c r="K8" s="33" t="e">
        <f t="shared" si="0"/>
        <v>#N/A</v>
      </c>
    </row>
    <row r="9" spans="2:11" ht="38.25" customHeight="1" x14ac:dyDescent="0.2">
      <c r="H9" s="6">
        <v>6</v>
      </c>
      <c r="I9" s="32" t="s">
        <v>60</v>
      </c>
      <c r="J9" s="32" t="e">
        <f>'2. Self Assessment Tool'!K15</f>
        <v>#N/A</v>
      </c>
      <c r="K9" s="33" t="e">
        <f t="shared" si="0"/>
        <v>#N/A</v>
      </c>
    </row>
    <row r="10" spans="2:11" ht="38.25" customHeight="1" x14ac:dyDescent="0.2">
      <c r="H10" s="6">
        <v>7</v>
      </c>
      <c r="I10" s="32" t="s">
        <v>59</v>
      </c>
      <c r="J10" s="32" t="e">
        <f>'2. Self Assessment Tool'!K12</f>
        <v>#N/A</v>
      </c>
      <c r="K10" s="33" t="e">
        <f t="shared" si="0"/>
        <v>#N/A</v>
      </c>
    </row>
    <row r="11" spans="2:11" ht="38.25" customHeight="1" x14ac:dyDescent="0.2">
      <c r="H11" s="6">
        <v>8</v>
      </c>
      <c r="I11" s="32" t="s">
        <v>52</v>
      </c>
      <c r="J11" s="32" t="e">
        <f>'2. Self Assessment Tool'!K9</f>
        <v>#N/A</v>
      </c>
      <c r="K11" s="33" t="e">
        <f t="shared" si="0"/>
        <v>#N/A</v>
      </c>
    </row>
    <row r="12" spans="2:11" ht="38.25" customHeight="1" x14ac:dyDescent="0.2">
      <c r="I12" s="34" t="s">
        <v>111</v>
      </c>
      <c r="J12" s="35" t="e">
        <f>ROUND(AVERAGE(J4:J11),0)</f>
        <v>#N/A</v>
      </c>
      <c r="K12" s="35" t="e">
        <f t="shared" ref="K12" si="1">VLOOKUP(J12,$B$3:$C$5,2,FALSE)</f>
        <v>#N/A</v>
      </c>
    </row>
  </sheetData>
  <sortState ref="H4:K11">
    <sortCondition ref="H4"/>
  </sortState>
  <mergeCells count="2">
    <mergeCell ref="B1:C1"/>
    <mergeCell ref="E1:F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CE81D0E9067B4C9491F29EF2260D9A" ma:contentTypeVersion="11" ma:contentTypeDescription="Create a new document." ma:contentTypeScope="" ma:versionID="af03b0bd9a68a34d95afd01cdb03c99f">
  <xsd:schema xmlns:xsd="http://www.w3.org/2001/XMLSchema" xmlns:xs="http://www.w3.org/2001/XMLSchema" xmlns:p="http://schemas.microsoft.com/office/2006/metadata/properties" xmlns:ns3="6dff4707-7bf8-4102-b125-42e04ae9fdfc" xmlns:ns4="1ee2afc6-efc0-4dcc-be09-aabefb754106" targetNamespace="http://schemas.microsoft.com/office/2006/metadata/properties" ma:root="true" ma:fieldsID="557d3e9b6b0a2e7d4c56d63ca6a5aa82" ns3:_="" ns4:_="">
    <xsd:import namespace="6dff4707-7bf8-4102-b125-42e04ae9fdfc"/>
    <xsd:import namespace="1ee2afc6-efc0-4dcc-be09-aabefb7541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f4707-7bf8-4102-b125-42e04ae9fd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e2afc6-efc0-4dcc-be09-aabefb75410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8730BD-F526-4ACF-AE24-D99319205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f4707-7bf8-4102-b125-42e04ae9fdfc"/>
    <ds:schemaRef ds:uri="1ee2afc6-efc0-4dcc-be09-aabefb7541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935FB9-FBA2-4716-A2A4-77BF43EE8046}">
  <ds:schemaRefs>
    <ds:schemaRef ds:uri="http://purl.org/dc/terms/"/>
    <ds:schemaRef ds:uri="6dff4707-7bf8-4102-b125-42e04ae9fd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1ee2afc6-efc0-4dcc-be09-aabefb754106"/>
    <ds:schemaRef ds:uri="http://www.w3.org/XML/1998/namespace"/>
    <ds:schemaRef ds:uri="http://purl.org/dc/dcmitype/"/>
  </ds:schemaRefs>
</ds:datastoreItem>
</file>

<file path=customXml/itemProps3.xml><?xml version="1.0" encoding="utf-8"?>
<ds:datastoreItem xmlns:ds="http://schemas.openxmlformats.org/officeDocument/2006/customXml" ds:itemID="{B2BAEE22-41F1-41F4-A829-74146F740D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1. Summary</vt:lpstr>
      <vt:lpstr>2. Self Assessment Tool</vt:lpstr>
      <vt:lpstr>3. Action Plan</vt:lpstr>
      <vt:lpstr>Mapping</vt:lpstr>
      <vt:lpstr>Actions Mapping</vt:lpstr>
      <vt:lpstr>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Thomas</dc:creator>
  <cp:lastModifiedBy>Peter Gee</cp:lastModifiedBy>
  <dcterms:created xsi:type="dcterms:W3CDTF">2019-07-08T05:59:50Z</dcterms:created>
  <dcterms:modified xsi:type="dcterms:W3CDTF">2019-10-31T22:01:21Z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0x010100A2CE81D0E9067B4C9491F29EF2260D9A</vt:lpwstr>
  </property>
</Properties>
</file>